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R:\24-150 - CAF44\2 - DCE-ACT\2-13 - Envoi PRO-DCE\2025.11.06_Envoi DCE - I2D\"/>
    </mc:Choice>
  </mc:AlternateContent>
  <xr:revisionPtr revIDLastSave="0" documentId="8_{7FC195ED-09DE-4EA3-9AA4-1C59F78652AE}" xr6:coauthVersionLast="47" xr6:coauthVersionMax="47" xr10:uidLastSave="{00000000-0000-0000-0000-000000000000}"/>
  <bookViews>
    <workbookView xWindow="-120" yWindow="-120" windowWidth="29040" windowHeight="15990" tabRatio="500" xr2:uid="{00000000-000D-0000-FFFF-FFFF00000000}"/>
  </bookViews>
  <sheets>
    <sheet name="LOT 6  PLOMBERIE – CHAUFFAG" sheetId="1" r:id="rId1"/>
  </sheets>
  <definedNames>
    <definedName name="_xlnm.Print_Titles" localSheetId="0">'LOT 6  PLOMBERIE – CHAUFFAG'!$1:$4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02" i="1" l="1"/>
  <c r="M399" i="1"/>
  <c r="M398" i="1"/>
  <c r="M396" i="1"/>
  <c r="M395" i="1"/>
  <c r="M393" i="1"/>
  <c r="M392" i="1"/>
  <c r="M390" i="1"/>
  <c r="M389" i="1"/>
  <c r="M387" i="1"/>
  <c r="M386" i="1"/>
  <c r="M373" i="1"/>
  <c r="M378" i="1" s="1"/>
  <c r="M370" i="1"/>
  <c r="M369" i="1"/>
  <c r="M365" i="1"/>
  <c r="M364" i="1"/>
  <c r="M359" i="1"/>
  <c r="M358" i="1"/>
  <c r="M353" i="1"/>
  <c r="M352" i="1"/>
  <c r="M351" i="1"/>
  <c r="M348" i="1"/>
  <c r="M347" i="1"/>
  <c r="M346" i="1"/>
  <c r="M343" i="1"/>
  <c r="M342" i="1"/>
  <c r="M341" i="1"/>
  <c r="M338" i="1"/>
  <c r="M337" i="1"/>
  <c r="M336" i="1"/>
  <c r="M333" i="1"/>
  <c r="M332" i="1"/>
  <c r="M331" i="1"/>
  <c r="M326" i="1"/>
  <c r="M325" i="1"/>
  <c r="M324" i="1"/>
  <c r="M323" i="1"/>
  <c r="M320" i="1"/>
  <c r="M319" i="1"/>
  <c r="M318" i="1"/>
  <c r="M317" i="1"/>
  <c r="M314" i="1"/>
  <c r="M313" i="1"/>
  <c r="M312" i="1"/>
  <c r="M311" i="1"/>
  <c r="M308" i="1"/>
  <c r="M307" i="1"/>
  <c r="M306" i="1"/>
  <c r="M305" i="1"/>
  <c r="M302" i="1"/>
  <c r="M301" i="1"/>
  <c r="M300" i="1"/>
  <c r="M299" i="1"/>
  <c r="M294" i="1"/>
  <c r="M293" i="1"/>
  <c r="M290" i="1"/>
  <c r="M289" i="1"/>
  <c r="M286" i="1"/>
  <c r="M285" i="1"/>
  <c r="M282" i="1"/>
  <c r="M281" i="1"/>
  <c r="M278" i="1"/>
  <c r="M277" i="1"/>
  <c r="M272" i="1"/>
  <c r="M271" i="1"/>
  <c r="M268" i="1"/>
  <c r="M267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3" i="1"/>
  <c r="M152" i="1"/>
  <c r="M151" i="1"/>
  <c r="M150" i="1"/>
  <c r="M149" i="1"/>
  <c r="M146" i="1"/>
  <c r="M145" i="1"/>
  <c r="M144" i="1"/>
  <c r="M143" i="1"/>
  <c r="M142" i="1"/>
  <c r="M141" i="1"/>
  <c r="M139" i="1"/>
  <c r="M140" i="1"/>
  <c r="M135" i="1"/>
  <c r="M134" i="1"/>
  <c r="M133" i="1"/>
  <c r="M132" i="1"/>
  <c r="M131" i="1"/>
  <c r="M130" i="1"/>
  <c r="M129" i="1"/>
  <c r="M128" i="1"/>
  <c r="M126" i="1"/>
  <c r="M125" i="1"/>
  <c r="M124" i="1"/>
  <c r="M121" i="1"/>
  <c r="M120" i="1"/>
  <c r="M116" i="1"/>
  <c r="M117" i="1"/>
  <c r="M112" i="1"/>
  <c r="M113" i="1" s="1"/>
  <c r="M109" i="1"/>
  <c r="M110" i="1"/>
  <c r="M106" i="1"/>
  <c r="M107" i="1" s="1"/>
  <c r="M103" i="1"/>
  <c r="M104" i="1"/>
  <c r="M100" i="1"/>
  <c r="M99" i="1"/>
  <c r="M95" i="1"/>
  <c r="M94" i="1"/>
  <c r="M93" i="1"/>
  <c r="M91" i="1"/>
  <c r="M90" i="1"/>
  <c r="M89" i="1"/>
  <c r="M88" i="1"/>
  <c r="M87" i="1"/>
  <c r="M84" i="1"/>
  <c r="M79" i="1"/>
  <c r="M78" i="1"/>
  <c r="M75" i="1"/>
  <c r="M74" i="1"/>
  <c r="M70" i="1"/>
  <c r="M71" i="1" s="1"/>
  <c r="M66" i="1"/>
  <c r="M65" i="1"/>
  <c r="M64" i="1"/>
  <c r="M59" i="1"/>
  <c r="M58" i="1"/>
  <c r="M54" i="1"/>
  <c r="M53" i="1"/>
  <c r="M52" i="1"/>
  <c r="M51" i="1"/>
  <c r="M45" i="1"/>
  <c r="M44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6" i="1"/>
  <c r="M27" i="1"/>
  <c r="M23" i="1"/>
  <c r="M21" i="1"/>
  <c r="M20" i="1"/>
  <c r="M19" i="1"/>
  <c r="M18" i="1"/>
  <c r="M16" i="1"/>
  <c r="M15" i="1"/>
  <c r="M13" i="1"/>
  <c r="M12" i="1"/>
  <c r="M11" i="1"/>
  <c r="M9" i="1"/>
  <c r="M8" i="1"/>
  <c r="M375" i="1" l="1"/>
  <c r="M118" i="1"/>
  <c r="M22" i="1"/>
  <c r="M42" i="1"/>
  <c r="M68" i="1"/>
  <c r="M76" i="1"/>
  <c r="M81" i="1"/>
  <c r="M96" i="1"/>
  <c r="M127" i="1"/>
  <c r="M154" i="1"/>
  <c r="M173" i="1"/>
  <c r="M227" i="1"/>
  <c r="M46" i="1"/>
  <c r="M60" i="1"/>
  <c r="M114" i="1"/>
  <c r="M263" i="1"/>
  <c r="M279" i="1"/>
  <c r="M287" i="1"/>
  <c r="M315" i="1"/>
  <c r="M328" i="1"/>
  <c r="M334" i="1"/>
  <c r="M339" i="1"/>
  <c r="M349" i="1"/>
  <c r="M355" i="1"/>
  <c r="M361" i="1"/>
  <c r="M371" i="1"/>
  <c r="M376" i="1"/>
  <c r="M55" i="1"/>
  <c r="M82" i="1"/>
  <c r="M92" i="1"/>
  <c r="M269" i="1"/>
  <c r="M273" i="1"/>
  <c r="M296" i="1"/>
  <c r="M321" i="1"/>
  <c r="M327" i="1"/>
  <c r="M344" i="1"/>
  <c r="M354" i="1"/>
  <c r="M360" i="1"/>
  <c r="M366" i="1"/>
  <c r="M367" i="1"/>
  <c r="M377" i="1"/>
  <c r="M400" i="1"/>
  <c r="M61" i="1"/>
  <c r="M67" i="1"/>
  <c r="M80" i="1"/>
  <c r="M101" i="1"/>
  <c r="M136" i="1"/>
  <c r="M191" i="1"/>
  <c r="M209" i="1"/>
  <c r="M244" i="1"/>
  <c r="M264" i="1"/>
  <c r="M274" i="1"/>
  <c r="M283" i="1"/>
  <c r="M291" i="1"/>
  <c r="M295" i="1"/>
  <c r="M303" i="1"/>
  <c r="M309" i="1"/>
  <c r="M401" i="1"/>
  <c r="M403" i="1" s="1"/>
  <c r="M47" i="1"/>
  <c r="M147" i="1"/>
  <c r="M379" i="1" l="1"/>
</calcChain>
</file>

<file path=xl/sharedStrings.xml><?xml version="1.0" encoding="utf-8"?>
<sst xmlns="http://schemas.openxmlformats.org/spreadsheetml/2006/main" count="960" uniqueCount="557">
  <si>
    <t>Décomposition du Prix Global et Forfaitaire - DCE</t>
  </si>
  <si>
    <t>Affaire 24-150 - Rénovation de la CAF de Loire-Atlantique</t>
  </si>
  <si>
    <t>LOT n°6. PLOMBERIE – CHAUFFAGE – VENTILATION</t>
  </si>
  <si>
    <t>N°</t>
  </si>
  <si>
    <t>Désignation</t>
  </si>
  <si>
    <t>U</t>
  </si>
  <si>
    <t>Qté</t>
  </si>
  <si>
    <t>(vide)</t>
  </si>
  <si>
    <t>TVA</t>
  </si>
  <si>
    <t>Prix Unitaire</t>
  </si>
  <si>
    <t>Montant HT</t>
  </si>
  <si>
    <t>Ref. Env.</t>
  </si>
  <si>
    <t>6</t>
  </si>
  <si>
    <t>PLOMBERIE – CHAUFFAGE – VENTILATION</t>
  </si>
  <si>
    <t>6.0</t>
  </si>
  <si>
    <t>GENERALITES</t>
  </si>
  <si>
    <t>6.0.1</t>
  </si>
  <si>
    <t>Études d'exécution</t>
  </si>
  <si>
    <t>ENS</t>
  </si>
  <si>
    <t>6.0.2</t>
  </si>
  <si>
    <t>Limites de prestations</t>
  </si>
  <si>
    <t>Prise en compte des limites de prestations suivant CCTP</t>
  </si>
  <si>
    <t>6.0.3</t>
  </si>
  <si>
    <t>Protection des ouvrages existants</t>
  </si>
  <si>
    <t>6.0.4</t>
  </si>
  <si>
    <t>Échafaudages/nacelle</t>
  </si>
  <si>
    <t>6.0.5</t>
  </si>
  <si>
    <t>Gestion et tri des déchets</t>
  </si>
  <si>
    <t>Suivant réglementation en vigueur</t>
  </si>
  <si>
    <t>6.0.6</t>
  </si>
  <si>
    <t>Liaisons équipotentielles</t>
  </si>
  <si>
    <t>6.0.7</t>
  </si>
  <si>
    <t>Nettoyage</t>
  </si>
  <si>
    <t>Nettoyage de chantier et remise en état des lieux</t>
  </si>
  <si>
    <t>6.0.8</t>
  </si>
  <si>
    <t>Essais, réglages et mise au point</t>
  </si>
  <si>
    <t>6.0.9</t>
  </si>
  <si>
    <t>Formation</t>
  </si>
  <si>
    <t>6.0.10</t>
  </si>
  <si>
    <t>DOE</t>
  </si>
  <si>
    <t>6.0.11</t>
  </si>
  <si>
    <t>DIUO</t>
  </si>
  <si>
    <t>Sous-Total HT de GENERALITES</t>
  </si>
  <si>
    <t>6.1</t>
  </si>
  <si>
    <t>INSTALLATIONS DE CHANTIER</t>
  </si>
  <si>
    <t>SO</t>
  </si>
  <si>
    <t>6.2</t>
  </si>
  <si>
    <t>EXISTANT</t>
  </si>
  <si>
    <t>6.2.1</t>
  </si>
  <si>
    <t>NEUTRALISATION</t>
  </si>
  <si>
    <t>6.2.1.1</t>
  </si>
  <si>
    <t>Neutralisation et consignation, suivant CCTP</t>
  </si>
  <si>
    <t>Sous-Total HT de NEUTRALISATION</t>
  </si>
  <si>
    <t>6.2.2</t>
  </si>
  <si>
    <t>DEPOSE</t>
  </si>
  <si>
    <t>6.2.2.1</t>
  </si>
  <si>
    <t>Dépose et évacuation des installation de plomberie sanitaire, suivant CCTP</t>
  </si>
  <si>
    <t>6.2.2.2</t>
  </si>
  <si>
    <t>Dépose et évacuation des installation de chauffage, suivant CCTP</t>
  </si>
  <si>
    <t>6.2.2.3</t>
  </si>
  <si>
    <t>Dépose/repose diffuseurs ventilo-convecteurs en plafond, suivant CCTP</t>
  </si>
  <si>
    <t>6.2.2.4</t>
  </si>
  <si>
    <t>Dépose et évacuation des installation de climatisation, suivant CCTP</t>
  </si>
  <si>
    <t>6.2.2.5</t>
  </si>
  <si>
    <t>Dépose des CTA en local technique et caisson de ventilation, suivant CCTP</t>
  </si>
  <si>
    <t>6.2.2.6</t>
  </si>
  <si>
    <t>RDC - Dépose des réseaux aérauliques, terminaux et accessoires, suivant CCTP</t>
  </si>
  <si>
    <t>6.2.2.7</t>
  </si>
  <si>
    <t>R+1 - Dépose des réseaux aérauliques, terminaux et accessoires, suivant CCTP</t>
  </si>
  <si>
    <t>6.2.2.8</t>
  </si>
  <si>
    <t>R+2 - Dépose des réseaux aérauliques, terminaux et accessoires, suivant CCTP</t>
  </si>
  <si>
    <t>6.2.2.9</t>
  </si>
  <si>
    <t>R+3 - Dépose des réseaux aérauliques, terminaux et accessoires, suivant CCTP</t>
  </si>
  <si>
    <t>6.2.2.10</t>
  </si>
  <si>
    <t>R+4 - Dépose des réseaux aérauliques, terminaux et accessoires, suivant CCTP</t>
  </si>
  <si>
    <t>6.2.2.11</t>
  </si>
  <si>
    <t>Dépose et évacuation des installations électriques associées aux équipements déposés, suivant CCTP</t>
  </si>
  <si>
    <t>6.2.2.12</t>
  </si>
  <si>
    <t>Dépose/repose faux-plafond</t>
  </si>
  <si>
    <t>m²</t>
  </si>
  <si>
    <t>6.2.2.13</t>
  </si>
  <si>
    <t>Divers dépose</t>
  </si>
  <si>
    <t>Sous-Total HT de DEPOSE</t>
  </si>
  <si>
    <t>6.2.3</t>
  </si>
  <si>
    <t>PHASAGE</t>
  </si>
  <si>
    <t>6.2.3.1</t>
  </si>
  <si>
    <t>Prise en compte du phasage des travaux</t>
  </si>
  <si>
    <t>6.2.3.2</t>
  </si>
  <si>
    <t>Continuité de service</t>
  </si>
  <si>
    <t>Sous-Total HT de PHASAGE</t>
  </si>
  <si>
    <t>Sous-Total HT de EXISTANT</t>
  </si>
  <si>
    <t>6.3</t>
  </si>
  <si>
    <t>PLOMBERIE</t>
  </si>
  <si>
    <t>6.3.1</t>
  </si>
  <si>
    <t>DESCRIPTIF SUCCINCT DES PRESTATIONS</t>
  </si>
  <si>
    <t>6.3.2</t>
  </si>
  <si>
    <t>DISTRIBUTION</t>
  </si>
  <si>
    <t>6.3.2.1</t>
  </si>
  <si>
    <t>Distribution EFS et ECS, sous tube cuivre ou multicouche, compris raccords, supportage</t>
  </si>
  <si>
    <t>6.3.2.2</t>
  </si>
  <si>
    <t>Vannes d'isolement</t>
  </si>
  <si>
    <t>6.3.2.3</t>
  </si>
  <si>
    <t>Alimentation des terminaux, compris vannes 1/4 de tour</t>
  </si>
  <si>
    <t>6.3.2.4</t>
  </si>
  <si>
    <t>Percements et rebouchages</t>
  </si>
  <si>
    <t>Sous-Total HT de DISTRIBUTION</t>
  </si>
  <si>
    <t>6.3.3</t>
  </si>
  <si>
    <t>PRODUCTION ECS</t>
  </si>
  <si>
    <t>6.3.3.1</t>
  </si>
  <si>
    <t>CHAUFFE-EAU ELECTRIQUE</t>
  </si>
  <si>
    <t>6.3.3.1.1</t>
  </si>
  <si>
    <t>Ballon ECS électrique 15 L, compris accessoires suivant CCTP :</t>
  </si>
  <si>
    <t>u</t>
  </si>
  <si>
    <t>6.3.3.1.2</t>
  </si>
  <si>
    <t>Raccordement électrique depuis attente hors lot</t>
  </si>
  <si>
    <t>Sous-Total HT de CHAUFFE-EAU ELECTRIQUE</t>
  </si>
  <si>
    <t>Sous-Total HT de PRODUCTION ECS</t>
  </si>
  <si>
    <t>6.3.4</t>
  </si>
  <si>
    <t>APPAREILS SANITAIRES</t>
  </si>
  <si>
    <t>6.3.4.1</t>
  </si>
  <si>
    <t>EVIER A ENCASTRER</t>
  </si>
  <si>
    <t>6.3.4.1.1</t>
  </si>
  <si>
    <t>Évier à encastrer, suivant CCTP</t>
  </si>
  <si>
    <t>6.3.4.1.2</t>
  </si>
  <si>
    <t>Robinetterie, suivant CCTP</t>
  </si>
  <si>
    <t>6.3.4.1.3</t>
  </si>
  <si>
    <t>Compris accessoires suivant CCTP</t>
  </si>
  <si>
    <t>Sous-Total HT de EVIER A ENCASTRER</t>
  </si>
  <si>
    <t>Sous-Total HT de APPAREILS SANITAIRES</t>
  </si>
  <si>
    <t>6.3.5</t>
  </si>
  <si>
    <t>ALIMENTATIONS DIVERSES</t>
  </si>
  <si>
    <t>6.3.5.1</t>
  </si>
  <si>
    <t>Attente EFS sur vanne</t>
  </si>
  <si>
    <t>Sous-Total HT de ALIMENTATIONS DIVERSES</t>
  </si>
  <si>
    <t>6.3.6</t>
  </si>
  <si>
    <t>EVACUATIONS EU-EV</t>
  </si>
  <si>
    <t>6.3.6.1</t>
  </si>
  <si>
    <t>COLONNES ET RÉSEAUX EU/EV</t>
  </si>
  <si>
    <t>6.3.6.1.1</t>
  </si>
  <si>
    <t>Réseaux PVC, compris accessoires et supportages suivant CCTP</t>
  </si>
  <si>
    <t>6.3.6.1.2</t>
  </si>
  <si>
    <t>Raccordements sur réseaux existants</t>
  </si>
  <si>
    <t>Sous-Total HT de COLONNES ET RÉSEAUX EU/EV</t>
  </si>
  <si>
    <t>6.3.6.2</t>
  </si>
  <si>
    <t>POMPE DE RELEVAGE</t>
  </si>
  <si>
    <t>6.3.6.2.1</t>
  </si>
  <si>
    <t>Pompe de relevage, suivant CCTP</t>
  </si>
  <si>
    <t>6.3.6.2.2</t>
  </si>
  <si>
    <t>Sous-Total HT de POMPE DE RELEVAGE</t>
  </si>
  <si>
    <t>Sous-Total HT de EVACUATIONS EU-EV</t>
  </si>
  <si>
    <t>Sous-Total HT de PLOMBERIE</t>
  </si>
  <si>
    <t>6.4</t>
  </si>
  <si>
    <t>CHAUFFAGE EAU CHAUDE</t>
  </si>
  <si>
    <t>6.4.1</t>
  </si>
  <si>
    <t>DESCRIPTIF SUCCINCT</t>
  </si>
  <si>
    <t>PM</t>
  </si>
  <si>
    <t>6.4.2</t>
  </si>
  <si>
    <t>HYDRAULIQUE DISTRIBUTION</t>
  </si>
  <si>
    <t>6.4.2.1</t>
  </si>
  <si>
    <t>Tubes en cuivre, compris chutes raccords et supports</t>
  </si>
  <si>
    <t>6.4.2.1.1</t>
  </si>
  <si>
    <t>12/14</t>
  </si>
  <si>
    <t>ml</t>
  </si>
  <si>
    <t>6.4.2.1.2</t>
  </si>
  <si>
    <t>14/16</t>
  </si>
  <si>
    <t>6.4.2.1.3</t>
  </si>
  <si>
    <t>16/18</t>
  </si>
  <si>
    <t>6.4.2.1.4</t>
  </si>
  <si>
    <t>20/22</t>
  </si>
  <si>
    <t>6.4.2.1.5</t>
  </si>
  <si>
    <t>26/28</t>
  </si>
  <si>
    <t>Sous-Total HT de Tubes en cuivre, compris chutes raccords et supports</t>
  </si>
  <si>
    <t>6.4.2.2</t>
  </si>
  <si>
    <t>Vanne d'isolement</t>
  </si>
  <si>
    <t>6.4.2.3</t>
  </si>
  <si>
    <t>Calorifuge</t>
  </si>
  <si>
    <t>6.4.2.4</t>
  </si>
  <si>
    <t>Sous-Total HT de HYDRAULIQUE DISTRIBUTION</t>
  </si>
  <si>
    <t>6.4.3</t>
  </si>
  <si>
    <t>ÉMETTEURS</t>
  </si>
  <si>
    <t>6.4.3.1</t>
  </si>
  <si>
    <t>VENTILO-CONVECTEUR</t>
  </si>
  <si>
    <t>6.4.3.1.1</t>
  </si>
  <si>
    <t>Dépose/repose capotage ventilo-convecteur, suivant CCTP</t>
  </si>
  <si>
    <t>6.4.3.1.2</t>
  </si>
  <si>
    <t>Déplacement thermostat, compris reprise câblage, suivant CCTP</t>
  </si>
  <si>
    <t>Sous-Total HT de VENTILO-CONVECTEUR</t>
  </si>
  <si>
    <t>6.4.3.2</t>
  </si>
  <si>
    <t>RADIATEURS EAU CHAUDE</t>
  </si>
  <si>
    <t>6.4.3.2.1</t>
  </si>
  <si>
    <t>Radiateur eau chaude horizontal, puissance 500-1000 W, suivant CCTP</t>
  </si>
  <si>
    <t>Sous-Total HT de RADIATEURS EAU CHAUDE</t>
  </si>
  <si>
    <t>6.4.3.3</t>
  </si>
  <si>
    <t>CORPS DE ROBINET AUTO-EQUILIBRANT</t>
  </si>
  <si>
    <t>6.4.3.3.1</t>
  </si>
  <si>
    <t>Corps de robinet auto-équilibrant suivant CCTP</t>
  </si>
  <si>
    <t>Sous-Total HT de CORPS DE ROBINET AUTO-EQUILIBRANT</t>
  </si>
  <si>
    <t>6.4.3.4</t>
  </si>
  <si>
    <t>TETES THERMOSTATIQUES</t>
  </si>
  <si>
    <t>6.4.3.4.1</t>
  </si>
  <si>
    <t>Tête thermostatique suivant CCTP</t>
  </si>
  <si>
    <t>Sous-Total HT de TETES THERMOSTATIQUES</t>
  </si>
  <si>
    <t>6.4.3.5</t>
  </si>
  <si>
    <t>ACCESSOIRES</t>
  </si>
  <si>
    <t>6.4.3.5.1</t>
  </si>
  <si>
    <t>Accessoires (purge, vidange, té de réglage)</t>
  </si>
  <si>
    <t>Sous-Total HT de ACCESSOIRES</t>
  </si>
  <si>
    <t>Sous-Total HT de ÉMETTEURS</t>
  </si>
  <si>
    <t>6.4.4</t>
  </si>
  <si>
    <t>EQUILIBRAGE</t>
  </si>
  <si>
    <t>6.4.4.1</t>
  </si>
  <si>
    <t>Équilibrage et remise d'un rapport</t>
  </si>
  <si>
    <t>ht</t>
  </si>
  <si>
    <t>Sous-Total HT de EQUILIBRAGE</t>
  </si>
  <si>
    <t>Sous-Total HT de CHAUFFAGE EAU CHAUDE</t>
  </si>
  <si>
    <t>6.5</t>
  </si>
  <si>
    <t>VENTILATION DES LOCAUX</t>
  </si>
  <si>
    <t>6.5.1</t>
  </si>
  <si>
    <t>6.5.2</t>
  </si>
  <si>
    <t>IMPLANTATION ET SUPPORTAGE D'ÉQUIPEMENTS TECHNIQUES EN TOITURE-TERRASSE</t>
  </si>
  <si>
    <t>6.5.3</t>
  </si>
  <si>
    <t>CTA EN LOCAUX TECHNIQUES</t>
  </si>
  <si>
    <t>6.5.3.1</t>
  </si>
  <si>
    <t>Fourniture et pose CTA double flux, suivant CCTP</t>
  </si>
  <si>
    <t>6.5.3.1.1</t>
  </si>
  <si>
    <t>CTA Sud-Ouest - 16 700 m³/h</t>
  </si>
  <si>
    <t>6.5.3.1.2</t>
  </si>
  <si>
    <t>CTA Nord-Est - 12 500 m³/h</t>
  </si>
  <si>
    <t>6.5.3.1.3</t>
  </si>
  <si>
    <t>CTA Extension - 8 000 m³/h</t>
  </si>
  <si>
    <t>Sous-Total HT de Fourniture et pose CTA double flux, suivant CCTP</t>
  </si>
  <si>
    <t>6.5.3.2</t>
  </si>
  <si>
    <t>Compris grutage éventuel</t>
  </si>
  <si>
    <t>CO</t>
  </si>
  <si>
    <t>6.5.3.3</t>
  </si>
  <si>
    <t>Compris assemblage/remontage CTA par fabricant si nécessaire</t>
  </si>
  <si>
    <t>6.5.3.4</t>
  </si>
  <si>
    <t>Supportage CTA suivant CCTP</t>
  </si>
  <si>
    <t>6.5.3.5</t>
  </si>
  <si>
    <t>Jeu de filtres supplémentaire</t>
  </si>
  <si>
    <t>6.5.3.6</t>
  </si>
  <si>
    <t>Manchettes souples</t>
  </si>
  <si>
    <t>6.5.3.7</t>
  </si>
  <si>
    <t>Piège à son (soufflage et reprise)</t>
  </si>
  <si>
    <t>6.5.3.8</t>
  </si>
  <si>
    <t>Panoplie hydraulique batterie chaude suivant CCTP, compris raccordement sur réseaux existant</t>
  </si>
  <si>
    <t>6.5.3.9</t>
  </si>
  <si>
    <t>Alimentation électrique et câblage commande</t>
  </si>
  <si>
    <t>Sous-Total HT de CTA EN LOCAUX TECHNIQUES</t>
  </si>
  <si>
    <t>6.5.4</t>
  </si>
  <si>
    <t>CTA EN TOITURE</t>
  </si>
  <si>
    <t>6.5.4.1</t>
  </si>
  <si>
    <t>6.5.4.1.1</t>
  </si>
  <si>
    <t>CTA salle audiovisuelle/commission - 3 500 m³/h</t>
  </si>
  <si>
    <t>6.5.4.2</t>
  </si>
  <si>
    <t>Compris grutage</t>
  </si>
  <si>
    <t>6.5.4.3</t>
  </si>
  <si>
    <t>Supportage CTA suivant CCTP, compris pris en compte des socles existants</t>
  </si>
  <si>
    <t>6.5.4.4</t>
  </si>
  <si>
    <t>6.5.4.5</t>
  </si>
  <si>
    <t>6.5.4.6</t>
  </si>
  <si>
    <t>6.5.4.7</t>
  </si>
  <si>
    <t>Sous-Total HT de CTA EN TOITURE</t>
  </si>
  <si>
    <t>6.5.5</t>
  </si>
  <si>
    <t>CAISSON D'EXTRACTION SIMPLE-FLUX</t>
  </si>
  <si>
    <t>6.5.5.1</t>
  </si>
  <si>
    <t>Caisson d'extraction 200 m³/h, compris variateur de vitesse</t>
  </si>
  <si>
    <t>6.5.5.2</t>
  </si>
  <si>
    <t>Filtration</t>
  </si>
  <si>
    <t>6.5.5.3</t>
  </si>
  <si>
    <t>Piège à son (aspiration et refoulement)</t>
  </si>
  <si>
    <t>6.5.5.4</t>
  </si>
  <si>
    <t>Supportage et mise en œuvre, suivant CCTP</t>
  </si>
  <si>
    <t>6.5.5.5</t>
  </si>
  <si>
    <t>Alimentation et raccordement électriques au présent lot</t>
  </si>
  <si>
    <t>Sous-Total HT de CAISSON D'EXTRACTION SIMPLE-FLUX</t>
  </si>
  <si>
    <t>6.5.6</t>
  </si>
  <si>
    <t>RESEAUX DE GAINE</t>
  </si>
  <si>
    <t>6.5.6.1</t>
  </si>
  <si>
    <t>RDC</t>
  </si>
  <si>
    <t>6.5.6.1.1</t>
  </si>
  <si>
    <t>Gaine rectangulaire en tôle d'acier galvanisée, ép. suivant section, y compris chutes raccords et supports</t>
  </si>
  <si>
    <t>kg</t>
  </si>
  <si>
    <t>6.5.6.1.2</t>
  </si>
  <si>
    <t>Gaine circulaire en tôle d'acier galvanisée, ép. suivant section, y compris chutes raccords et supports</t>
  </si>
  <si>
    <t>6.5.6.1.2.1</t>
  </si>
  <si>
    <t>DN125</t>
  </si>
  <si>
    <t>6.5.6.1.2.2</t>
  </si>
  <si>
    <t>DN160</t>
  </si>
  <si>
    <t>6.5.6.1.2.3</t>
  </si>
  <si>
    <t>DN200</t>
  </si>
  <si>
    <t>6.5.6.1.2.4</t>
  </si>
  <si>
    <t>DN250</t>
  </si>
  <si>
    <t>6.5.6.1.2.5</t>
  </si>
  <si>
    <t>DN315</t>
  </si>
  <si>
    <t>6.5.6.1.2.6</t>
  </si>
  <si>
    <t>DN355</t>
  </si>
  <si>
    <t>6.5.6.1.2.7</t>
  </si>
  <si>
    <t>DN400</t>
  </si>
  <si>
    <t>6.5.6.1.3</t>
  </si>
  <si>
    <t>Trappes de visite sur gaines, suivant normes</t>
  </si>
  <si>
    <t>6.5.6.1.4</t>
  </si>
  <si>
    <t>Conduits flexibles isophoniques</t>
  </si>
  <si>
    <t>6.5.6.1.5</t>
  </si>
  <si>
    <t>Calorifuge par matelas de laine de verre 25 mm</t>
  </si>
  <si>
    <t>6.5.6.1.6</t>
  </si>
  <si>
    <t>Calorifuge par matelas de laine de verre 50 mm</t>
  </si>
  <si>
    <t>6.5.6.1.7</t>
  </si>
  <si>
    <t>Finition Isoxal pour réseaux extérieur</t>
  </si>
  <si>
    <t>6.5.6.1.8</t>
  </si>
  <si>
    <t>Percements, compris rebouchages</t>
  </si>
  <si>
    <t>6.5.6.1.9</t>
  </si>
  <si>
    <t>Contrôle et nettoyage des réseaux existants conservés, compris compte-rendu détaillé</t>
  </si>
  <si>
    <t>Sous-Total HT de RDC</t>
  </si>
  <si>
    <t>6.5.6.2</t>
  </si>
  <si>
    <t>R+1</t>
  </si>
  <si>
    <t>6.5.6.2.1</t>
  </si>
  <si>
    <t>6.5.6.2.2</t>
  </si>
  <si>
    <t>6.5.6.2.2.1</t>
  </si>
  <si>
    <t>6.5.6.2.2.2</t>
  </si>
  <si>
    <t>6.5.6.2.2.3</t>
  </si>
  <si>
    <t>6.5.6.2.2.4</t>
  </si>
  <si>
    <t>6.5.6.2.2.5</t>
  </si>
  <si>
    <t>6.5.6.2.2.6</t>
  </si>
  <si>
    <t>6.5.6.2.2.7</t>
  </si>
  <si>
    <t>6.5.6.2.3</t>
  </si>
  <si>
    <t>6.5.6.2.4</t>
  </si>
  <si>
    <t>6.5.6.2.5</t>
  </si>
  <si>
    <t>6.5.6.2.6</t>
  </si>
  <si>
    <t>6.5.6.2.7</t>
  </si>
  <si>
    <t>6.5.6.2.8</t>
  </si>
  <si>
    <t>6.5.6.2.9</t>
  </si>
  <si>
    <t>Sous-Total HT de R+1</t>
  </si>
  <si>
    <t>6.5.6.3</t>
  </si>
  <si>
    <t>R+2</t>
  </si>
  <si>
    <t>6.5.6.3.1</t>
  </si>
  <si>
    <t>6.5.6.3.2</t>
  </si>
  <si>
    <t>6.5.6.3.2.1</t>
  </si>
  <si>
    <t>6.5.6.3.2.2</t>
  </si>
  <si>
    <t>6.5.6.3.2.3</t>
  </si>
  <si>
    <t>6.5.6.3.2.4</t>
  </si>
  <si>
    <t>6.5.6.3.2.5</t>
  </si>
  <si>
    <t>6.5.6.3.2.6</t>
  </si>
  <si>
    <t>6.5.6.3.2.7</t>
  </si>
  <si>
    <t>6.5.6.3.3</t>
  </si>
  <si>
    <t>6.5.6.3.4</t>
  </si>
  <si>
    <t>6.5.6.3.5</t>
  </si>
  <si>
    <t>6.5.6.3.6</t>
  </si>
  <si>
    <t>6.5.6.3.7</t>
  </si>
  <si>
    <t>6.5.6.3.8</t>
  </si>
  <si>
    <t>6.5.6.3.9</t>
  </si>
  <si>
    <t>Sous-Total HT de R+2</t>
  </si>
  <si>
    <t>6.5.6.4</t>
  </si>
  <si>
    <t>R+3</t>
  </si>
  <si>
    <t>6.5.6.4.1</t>
  </si>
  <si>
    <t>6.5.6.4.2</t>
  </si>
  <si>
    <t>6.5.6.4.2.1</t>
  </si>
  <si>
    <t>6.5.6.4.2.2</t>
  </si>
  <si>
    <t>6.5.6.4.2.3</t>
  </si>
  <si>
    <t>6.5.6.4.2.4</t>
  </si>
  <si>
    <t>6.5.6.4.2.5</t>
  </si>
  <si>
    <t>6.5.6.4.2.6</t>
  </si>
  <si>
    <t>6.5.6.4.2.7</t>
  </si>
  <si>
    <t>6.5.6.4.3</t>
  </si>
  <si>
    <t>6.5.6.4.4</t>
  </si>
  <si>
    <t>6.5.6.4.5</t>
  </si>
  <si>
    <t>6.5.6.4.6</t>
  </si>
  <si>
    <t>6.5.6.4.7</t>
  </si>
  <si>
    <t>6.5.6.4.8</t>
  </si>
  <si>
    <t>6.5.6.4.9</t>
  </si>
  <si>
    <t>Sous-Total HT de R+3</t>
  </si>
  <si>
    <t>6.5.6.5</t>
  </si>
  <si>
    <t>R+4</t>
  </si>
  <si>
    <t>6.5.6.5.1</t>
  </si>
  <si>
    <t>6.5.6.5.2</t>
  </si>
  <si>
    <t>6.5.6.5.2.1</t>
  </si>
  <si>
    <t>6.5.6.5.2.2</t>
  </si>
  <si>
    <t>6.5.6.5.2.3</t>
  </si>
  <si>
    <t>6.5.6.5.2.4</t>
  </si>
  <si>
    <t>6.5.6.5.2.5</t>
  </si>
  <si>
    <t>6.5.6.5.2.6</t>
  </si>
  <si>
    <t>6.5.6.5.2.7</t>
  </si>
  <si>
    <t>6.5.6.5.3</t>
  </si>
  <si>
    <t>6.5.6.5.4</t>
  </si>
  <si>
    <t>6.5.6.5.5</t>
  </si>
  <si>
    <t>6.5.6.5.6</t>
  </si>
  <si>
    <t>6.5.6.5.7</t>
  </si>
  <si>
    <t>6.5.6.5.8</t>
  </si>
  <si>
    <t>Sous-Total HT de R+4</t>
  </si>
  <si>
    <t>6.5.6.6</t>
  </si>
  <si>
    <t>R+5</t>
  </si>
  <si>
    <t>6.5.6.6.1</t>
  </si>
  <si>
    <t>6.5.6.6.2</t>
  </si>
  <si>
    <t>6.5.6.6.2.1</t>
  </si>
  <si>
    <t>6.5.6.6.2.2</t>
  </si>
  <si>
    <t>6.5.6.6.2.3</t>
  </si>
  <si>
    <t>6.5.6.6.2.4</t>
  </si>
  <si>
    <t>6.5.6.6.2.5</t>
  </si>
  <si>
    <t>6.5.6.6.2.6</t>
  </si>
  <si>
    <t>6.5.6.6.2.7</t>
  </si>
  <si>
    <t>6.5.6.6.3</t>
  </si>
  <si>
    <t>6.5.6.6.4</t>
  </si>
  <si>
    <t>6.5.6.6.5</t>
  </si>
  <si>
    <t>6.5.6.6.6</t>
  </si>
  <si>
    <t>6.5.6.6.7</t>
  </si>
  <si>
    <t>6.5.6.6.8</t>
  </si>
  <si>
    <t>6.5.6.6.9</t>
  </si>
  <si>
    <t>Reprise d'étanchéité en toiture</t>
  </si>
  <si>
    <t>6.5.6.6.10</t>
  </si>
  <si>
    <t>Sous-Total HT de R+5</t>
  </si>
  <si>
    <t>Sous-Total HT de RESEAUX DE GAINE</t>
  </si>
  <si>
    <t>6.5.8</t>
  </si>
  <si>
    <t>CLAPETS COUPE-FEU</t>
  </si>
  <si>
    <t>6.5.8.1</t>
  </si>
  <si>
    <t>Clapet coupe-feu 2h autocommandé, compris report de position et câblage</t>
  </si>
  <si>
    <t>6.5.8.1.1</t>
  </si>
  <si>
    <t>Circulaire</t>
  </si>
  <si>
    <t>6.5.8.1.2</t>
  </si>
  <si>
    <t>Rectangulaire</t>
  </si>
  <si>
    <t>Sous-Total HT de Clapet coupe-feu 2h autocommandé, compris report de position et câblage</t>
  </si>
  <si>
    <t>6.5.8.2</t>
  </si>
  <si>
    <t>Clapet coupe-feu 2h télécommandé, compris raccordements bobine, moteur et contact de position</t>
  </si>
  <si>
    <t>6.5.8.2.1</t>
  </si>
  <si>
    <t>6.5.8.2.2</t>
  </si>
  <si>
    <t>Sous-Total HT de Clapet coupe-feu 2h télécommandé, compris raccordements bobine, moteur et contact de position</t>
  </si>
  <si>
    <t>Sous-Total HT de CLAPETS COUPE-FEU</t>
  </si>
  <si>
    <t>6.5.9</t>
  </si>
  <si>
    <t>REGULATEUR MECANIQUE D'ANTENNE</t>
  </si>
  <si>
    <t>6.5.9.1</t>
  </si>
  <si>
    <t>6.5.9.1.1</t>
  </si>
  <si>
    <t>Régulateur d'antenne circulaire</t>
  </si>
  <si>
    <t>6.5.9.1.2</t>
  </si>
  <si>
    <t>Régulateur d'antenne rectangulaire</t>
  </si>
  <si>
    <t>6.5.9.2</t>
  </si>
  <si>
    <t>6.5.9.2.1</t>
  </si>
  <si>
    <t>6.5.9.2.2</t>
  </si>
  <si>
    <t>6.5.9.3</t>
  </si>
  <si>
    <t>6.5.9.3.1</t>
  </si>
  <si>
    <t>6.5.9.3.2</t>
  </si>
  <si>
    <t>6.5.9.4</t>
  </si>
  <si>
    <t>6.5.9.4.1</t>
  </si>
  <si>
    <t>6.5.9.4.2</t>
  </si>
  <si>
    <t>6.5.9.5</t>
  </si>
  <si>
    <t>6.5.9.5.1</t>
  </si>
  <si>
    <t>6.5.9.5.2</t>
  </si>
  <si>
    <t>Sous-Total HT de REGULATEUR MECANIQUE D'ANTENNE</t>
  </si>
  <si>
    <t>6.5.10</t>
  </si>
  <si>
    <t>BOUCHES DE SOUFFLAGE ET REPRISE (JUSQU'A 250 M³/H)</t>
  </si>
  <si>
    <t>6.5.10.1</t>
  </si>
  <si>
    <t>6.5.10.1.1</t>
  </si>
  <si>
    <t>Ø125</t>
  </si>
  <si>
    <t>6.5.10.1.2</t>
  </si>
  <si>
    <t>Ø160</t>
  </si>
  <si>
    <t>6.5.10.1.3</t>
  </si>
  <si>
    <t>Ø200</t>
  </si>
  <si>
    <t>6.5.10.1.4</t>
  </si>
  <si>
    <t>Module de régulation</t>
  </si>
  <si>
    <t>6.5.10.2</t>
  </si>
  <si>
    <t>6.5.10.2.1</t>
  </si>
  <si>
    <t>6.5.10.2.2</t>
  </si>
  <si>
    <t>6.5.10.2.3</t>
  </si>
  <si>
    <t>6.5.10.2.4</t>
  </si>
  <si>
    <t>6.5.10.3</t>
  </si>
  <si>
    <t>6.5.10.3.1</t>
  </si>
  <si>
    <t>6.5.10.3.2</t>
  </si>
  <si>
    <t>6.5.10.3.3</t>
  </si>
  <si>
    <t>6.5.10.3.4</t>
  </si>
  <si>
    <t>6.5.10.4</t>
  </si>
  <si>
    <t>6.5.10.4.1</t>
  </si>
  <si>
    <t>6.5.10.4.2</t>
  </si>
  <si>
    <t>6.5.10.4.3</t>
  </si>
  <si>
    <t>6.5.10.4.4</t>
  </si>
  <si>
    <t>6.5.10.5</t>
  </si>
  <si>
    <t>6.5.10.5.1</t>
  </si>
  <si>
    <t>6.5.10.5.2</t>
  </si>
  <si>
    <t>6.5.10.5.3</t>
  </si>
  <si>
    <t>6.5.10.5.4</t>
  </si>
  <si>
    <t>Sous-Total HT de BOUCHES DE SOUFFLAGE ET REPRISE (JUSQU'A 250 M³/H)</t>
  </si>
  <si>
    <t>6.5.11</t>
  </si>
  <si>
    <t>DIFFUSEURS DE SOUFFLAGE ET REPRISE (&gt;= 250 M³/H)</t>
  </si>
  <si>
    <t>6.5.11.1</t>
  </si>
  <si>
    <t>6.5.11.1.1</t>
  </si>
  <si>
    <t>6.5.11.1.2</t>
  </si>
  <si>
    <t>Ø250</t>
  </si>
  <si>
    <t>6.5.11.1.3</t>
  </si>
  <si>
    <t>Plénum isolé avec régulateur de débit incorporé</t>
  </si>
  <si>
    <t>6.5.11.2</t>
  </si>
  <si>
    <t>6.5.11.2.1</t>
  </si>
  <si>
    <t>6.5.11.2.2</t>
  </si>
  <si>
    <t>6.5.11.2.3</t>
  </si>
  <si>
    <t>6.5.11.3</t>
  </si>
  <si>
    <t>6.5.11.3.1</t>
  </si>
  <si>
    <t>6.5.11.3.2</t>
  </si>
  <si>
    <t>6.5.11.3.3</t>
  </si>
  <si>
    <t>6.5.11.4</t>
  </si>
  <si>
    <t>6.5.11.4.1</t>
  </si>
  <si>
    <t>6.5.11.4.2</t>
  </si>
  <si>
    <t>6.5.11.4.3</t>
  </si>
  <si>
    <t>6.5.11.5</t>
  </si>
  <si>
    <t>6.5.11.5.1</t>
  </si>
  <si>
    <t>6.5.11.5.2</t>
  </si>
  <si>
    <t>6.5.11.5.3</t>
  </si>
  <si>
    <t>Sous-Total HT de DIFFUSEURS DE SOUFFLAGE ET REPRISE (&gt;= 250 M³/H)</t>
  </si>
  <si>
    <t>6.5.12</t>
  </si>
  <si>
    <t>DIFFUSEURS LINERAIRE DE SOUFFLAGE ET REPRISE (1000 M³/H)</t>
  </si>
  <si>
    <t>6.5.12.1</t>
  </si>
  <si>
    <t>6.5.12.1.1</t>
  </si>
  <si>
    <t>4 fentes, L 2000 mmm</t>
  </si>
  <si>
    <t>6.5.12.1.2</t>
  </si>
  <si>
    <t>Plénum de raccordement et régulateur de débit</t>
  </si>
  <si>
    <t>Sous-Total HT de DIFFUSEURS LINERAIRE DE SOUFFLAGE ET REPRISE (1000 M³/H)</t>
  </si>
  <si>
    <t>6.5.13</t>
  </si>
  <si>
    <t>REGISTRES MOTORISES MODULANTS ET SONDES CO2</t>
  </si>
  <si>
    <t>6.5.13.1</t>
  </si>
  <si>
    <t>6.5.13.1.1</t>
  </si>
  <si>
    <t>Registres motorisés modulant, compris servomoteurs et raccordement</t>
  </si>
  <si>
    <t>6.5.13.1.2</t>
  </si>
  <si>
    <t>Sonde CO2 murales avec afficheur,</t>
  </si>
  <si>
    <t>Sous-Total HT de REGISTRES MOTORISES MODULANTS ET SONDES CO2</t>
  </si>
  <si>
    <t>6.5.14</t>
  </si>
  <si>
    <t>REJETS ET PRISE D'AIR</t>
  </si>
  <si>
    <t>6.5.14.1</t>
  </si>
  <si>
    <t>Rejet et prise d'air CTA Audiovisuelle/Commission</t>
  </si>
  <si>
    <t>6.5.14.2</t>
  </si>
  <si>
    <t>Rejet d'air caisson d'extraction local fumeur R+4</t>
  </si>
  <si>
    <t>Sous-Total HT de REJETS ET PRISE D'AIR</t>
  </si>
  <si>
    <t>6.5.15</t>
  </si>
  <si>
    <t>6.5.15.1</t>
  </si>
  <si>
    <t>Avec chapitre équilibrage des réseaux</t>
  </si>
  <si>
    <t>Sous-Total HT de VENTILATION DES LOCAUX</t>
  </si>
  <si>
    <t>MONTANT HT - 6 - PLOMBERIE – CHAUFFAGE – VENTILATION</t>
  </si>
  <si>
    <t>MONTANT TVA - 20,00%</t>
  </si>
  <si>
    <t>MONTANT TTC - 6 - PLOMBERIE – CHAUFFAGE – VENTILATION</t>
  </si>
  <si>
    <t>OPTIONS</t>
  </si>
  <si>
    <t>PSE N°1 - Remplacement réseaux Ø100</t>
  </si>
  <si>
    <t>6.5.7</t>
  </si>
  <si>
    <t>REMPLACEMENT RESEAUX AERAULIQUES Ø100</t>
  </si>
  <si>
    <t>6.5.7.1</t>
  </si>
  <si>
    <t>6.5.7.1.1</t>
  </si>
  <si>
    <t>Gaine circulaire en tôle d'acier galvanisée, ép. suivant section, y compris chutes raccords supports et piquages</t>
  </si>
  <si>
    <t>6.5.7.1.1.1</t>
  </si>
  <si>
    <t>6.5.7.2</t>
  </si>
  <si>
    <t>6.5.7.2.1</t>
  </si>
  <si>
    <t>6.5.7.2.1.1</t>
  </si>
  <si>
    <t>6.5.7.3</t>
  </si>
  <si>
    <t>6.5.7.3.1</t>
  </si>
  <si>
    <t>6.5.7.3.1.1</t>
  </si>
  <si>
    <t>6.5.7.4</t>
  </si>
  <si>
    <t>6.5.7.4.1</t>
  </si>
  <si>
    <t>6.5.7.4.1.1</t>
  </si>
  <si>
    <t>6.5.7.5</t>
  </si>
  <si>
    <t>6.5.7.5.1</t>
  </si>
  <si>
    <t>6.5.7.5.1.1</t>
  </si>
  <si>
    <t>Total Option PSE N°1 - Remplacement réseaux Ø100</t>
  </si>
  <si>
    <t>TOTAL HT TOUTES OPTIONS</t>
  </si>
  <si>
    <t>TOTAL TVA 20,00 %</t>
  </si>
  <si>
    <t>TOTAL TTC TOUTES OPTIONS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</si>
</sst>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##\ %;\-#,##0.##\ %"/>
    <numFmt numFmtId="165" formatCode="#,##0.000"/>
  </numFmts>
  <fonts count="30" x14ac:knownFonts="1">
    <font>
      <sz val="8.25"/>
      <name val="Tahoma"/>
      <family val="2"/>
      <charset val="1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2"/>
      <color rgb="FF000000"/>
      <name val="Calibri"/>
      <charset val="1"/>
    </font>
    <font>
      <sz val="11"/>
      <color rgb="FF000000"/>
      <name val="Calibri"/>
      <charset val="1"/>
    </font>
    <font>
      <sz val="8.25"/>
      <color rgb="FF000000"/>
      <name val="Tahoma"/>
      <charset val="1"/>
    </font>
    <font>
      <b/>
      <sz val="10"/>
      <color rgb="FF000000"/>
      <name val="Century Gothic"/>
      <charset val="1"/>
    </font>
    <font>
      <sz val="10"/>
      <color rgb="FF000000"/>
      <name val="Calibri"/>
      <charset val="1"/>
    </font>
    <font>
      <b/>
      <sz val="12"/>
      <color rgb="FF000000"/>
      <name val="Candara"/>
      <charset val="1"/>
    </font>
    <font>
      <sz val="8"/>
      <color rgb="FF000000"/>
      <name val="Calibri"/>
      <charset val="1"/>
    </font>
    <font>
      <sz val="10"/>
      <color theme="1"/>
      <name val="Calibri"/>
      <charset val="1"/>
    </font>
    <font>
      <b/>
      <sz val="12"/>
      <color theme="1"/>
      <name val="Candara"/>
      <charset val="1"/>
    </font>
    <font>
      <b/>
      <sz val="11"/>
      <color theme="1"/>
      <name val="Candara"/>
      <charset val="1"/>
    </font>
    <font>
      <sz val="10"/>
      <color rgb="FF808080"/>
      <name val="Calibri"/>
      <charset val="1"/>
    </font>
    <font>
      <b/>
      <sz val="9"/>
      <color rgb="FF808080"/>
      <name val="Calibri"/>
      <charset val="1"/>
    </font>
    <font>
      <i/>
      <sz val="10"/>
      <color rgb="FF808080"/>
      <name val="Calibri"/>
      <charset val="1"/>
    </font>
    <font>
      <b/>
      <sz val="7"/>
      <color theme="1"/>
      <name val="Calibri"/>
      <charset val="1"/>
    </font>
    <font>
      <b/>
      <sz val="7"/>
      <color rgb="FFC0C0C0"/>
      <name val="Calibri"/>
      <charset val="1"/>
    </font>
    <font>
      <b/>
      <sz val="11"/>
      <color rgb="FF000000"/>
      <name val="Calibri"/>
      <charset val="1"/>
    </font>
    <font>
      <b/>
      <sz val="11"/>
      <color theme="1"/>
      <name val="Calibri"/>
      <charset val="1"/>
    </font>
    <font>
      <sz val="11"/>
      <color theme="1"/>
      <name val="Candara"/>
      <charset val="1"/>
    </font>
    <font>
      <b/>
      <sz val="9"/>
      <color rgb="FF000000"/>
      <name val="Calibri"/>
      <charset val="1"/>
    </font>
    <font>
      <b/>
      <sz val="9"/>
      <color theme="1"/>
      <name val="Calibri"/>
      <charset val="1"/>
    </font>
    <font>
      <b/>
      <sz val="11"/>
      <name val="Calibri"/>
      <charset val="1"/>
    </font>
    <font>
      <b/>
      <sz val="10"/>
      <name val="Calibri"/>
      <charset val="1"/>
    </font>
    <font>
      <b/>
      <sz val="10"/>
      <color theme="1"/>
      <name val="Calibri"/>
      <charset val="1"/>
    </font>
    <font>
      <sz val="10"/>
      <name val="Calibri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D8D8D8"/>
        <bgColor rgb="FFD8D8D8"/>
      </patternFill>
    </fill>
    <fill>
      <patternFill patternType="solid">
        <fgColor rgb="FF78C0D4"/>
        <bgColor rgb="FF78C0D4"/>
      </patternFill>
    </fill>
    <fill>
      <patternFill patternType="solid">
        <fgColor rgb="FFA5D5E2"/>
        <bgColor rgb="FFA5D5E2"/>
      </patternFill>
    </fill>
    <fill>
      <patternFill patternType="solid">
        <fgColor rgb="FFF5F5F5"/>
        <bgColor rgb="FFF5F5F5"/>
      </patternFill>
    </fill>
    <fill>
      <patternFill patternType="solid">
        <fgColor rgb="FF388194"/>
        <bgColor rgb="FF388194"/>
      </patternFill>
    </fill>
    <fill>
      <patternFill patternType="solid">
        <fgColor rgb="FFF7B580"/>
        <bgColor rgb="FFF7B580"/>
      </patternFill>
    </fill>
    <fill>
      <patternFill patternType="solid">
        <fgColor rgb="FFF59D56"/>
        <bgColor rgb="FFF59D56"/>
      </patternFill>
    </fill>
  </fills>
  <borders count="39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medium">
        <color rgb="FF646464"/>
      </right>
      <top style="thin">
        <color rgb="FFC0C0C0"/>
      </top>
      <bottom style="thin">
        <color rgb="FFC0C0C0"/>
      </bottom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thin">
        <color rgb="FF646464"/>
      </left>
      <right/>
      <top style="thin">
        <color rgb="FF646464"/>
      </top>
      <bottom style="thin">
        <color rgb="FF646464"/>
      </bottom>
      <diagonal/>
    </border>
    <border>
      <left/>
      <right/>
      <top style="thin">
        <color rgb="FF646464"/>
      </top>
      <bottom style="thin">
        <color rgb="FF646464"/>
      </bottom>
      <diagonal/>
    </border>
    <border>
      <left/>
      <right style="thin">
        <color rgb="FF646464"/>
      </right>
      <top style="thin">
        <color rgb="FF646464"/>
      </top>
      <bottom style="thin">
        <color rgb="FF646464"/>
      </bottom>
      <diagonal/>
    </border>
    <border>
      <left style="thin">
        <color rgb="FF646464"/>
      </left>
      <right/>
      <top style="thin">
        <color rgb="FF646464"/>
      </top>
      <bottom style="double">
        <color rgb="FFC0C0C0"/>
      </bottom>
      <diagonal/>
    </border>
    <border>
      <left/>
      <right/>
      <top style="thin">
        <color rgb="FF646464"/>
      </top>
      <bottom style="double">
        <color rgb="FFC0C0C0"/>
      </bottom>
      <diagonal/>
    </border>
    <border>
      <left/>
      <right style="thin">
        <color rgb="FF646464"/>
      </right>
      <top style="thin">
        <color rgb="FF646464"/>
      </top>
      <bottom style="double">
        <color rgb="FFC0C0C0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/>
      <right/>
      <top style="thin">
        <color rgb="FFC0C0C0"/>
      </top>
      <bottom/>
      <diagonal/>
    </border>
    <border>
      <left/>
      <right style="thin">
        <color rgb="FFC0C0C0"/>
      </right>
      <top style="double">
        <color rgb="FFC0C0C0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</borders>
  <cellStyleXfs count="1">
    <xf numFmtId="0" fontId="0" fillId="0" borderId="0">
      <alignment vertical="top"/>
      <protection locked="0"/>
    </xf>
  </cellStyleXfs>
  <cellXfs count="126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3" fillId="2" borderId="0" xfId="0" applyFont="1" applyFill="1" applyAlignment="1">
      <alignment horizontal="center" vertical="center" wrapText="1"/>
      <protection locked="0"/>
    </xf>
    <xf numFmtId="0" fontId="5" fillId="2" borderId="0" xfId="0" applyFont="1" applyFill="1" applyAlignment="1">
      <alignment horizontal="center" vertical="center"/>
      <protection locked="0"/>
    </xf>
    <xf numFmtId="0" fontId="6" fillId="2" borderId="0" xfId="0" applyFont="1" applyFill="1" applyAlignment="1">
      <alignment vertical="center"/>
      <protection locked="0"/>
    </xf>
    <xf numFmtId="0" fontId="6" fillId="2" borderId="0" xfId="0" applyFont="1" applyFill="1" applyAlignment="1" applyProtection="1">
      <alignment vertical="center"/>
    </xf>
    <xf numFmtId="0" fontId="9" fillId="4" borderId="9" xfId="0" applyFont="1" applyFill="1" applyBorder="1" applyAlignment="1">
      <alignment horizontal="center" vertical="center"/>
      <protection locked="0"/>
    </xf>
    <xf numFmtId="0" fontId="10" fillId="0" borderId="10" xfId="0" applyFont="1" applyBorder="1" applyAlignment="1" applyProtection="1">
      <alignment horizontal="left"/>
    </xf>
    <xf numFmtId="0" fontId="9" fillId="4" borderId="11" xfId="0" applyFont="1" applyFill="1" applyBorder="1" applyAlignment="1">
      <alignment horizontal="center" vertical="center"/>
      <protection locked="0"/>
    </xf>
    <xf numFmtId="0" fontId="9" fillId="4" borderId="12" xfId="0" applyFont="1" applyFill="1" applyBorder="1" applyAlignment="1">
      <alignment horizontal="center" vertical="center"/>
      <protection locked="0"/>
    </xf>
    <xf numFmtId="0" fontId="9" fillId="4" borderId="0" xfId="0" applyFont="1" applyFill="1" applyAlignment="1">
      <alignment horizontal="center" vertical="center"/>
      <protection locked="0"/>
    </xf>
    <xf numFmtId="49" fontId="11" fillId="0" borderId="13" xfId="0" applyNumberFormat="1" applyFont="1" applyBorder="1" applyAlignment="1" applyProtection="1">
      <alignment horizontal="left" vertical="center" wrapText="1"/>
    </xf>
    <xf numFmtId="0" fontId="11" fillId="0" borderId="14" xfId="0" applyFont="1" applyBorder="1" applyAlignment="1" applyProtection="1">
      <alignment horizontal="left" vertical="center" wrapText="1"/>
    </xf>
    <xf numFmtId="0" fontId="12" fillId="0" borderId="14" xfId="0" applyFont="1" applyBorder="1" applyAlignment="1">
      <alignment horizontal="center" vertical="center"/>
      <protection locked="0"/>
    </xf>
    <xf numFmtId="0" fontId="13" fillId="0" borderId="14" xfId="0" applyFont="1" applyBorder="1" applyAlignment="1">
      <alignment horizontal="right"/>
      <protection locked="0"/>
    </xf>
    <xf numFmtId="0" fontId="10" fillId="0" borderId="14" xfId="0" applyFont="1" applyBorder="1" applyAlignment="1">
      <alignment horizontal="center" vertical="center"/>
      <protection locked="0"/>
    </xf>
    <xf numFmtId="0" fontId="13" fillId="0" borderId="14" xfId="0" applyFont="1" applyBorder="1" applyAlignment="1" applyProtection="1">
      <alignment horizontal="right"/>
    </xf>
    <xf numFmtId="0" fontId="12" fillId="0" borderId="5" xfId="0" applyFont="1" applyBorder="1" applyAlignment="1" applyProtection="1">
      <alignment horizontal="right" vertical="center"/>
    </xf>
    <xf numFmtId="0" fontId="11" fillId="0" borderId="13" xfId="0" applyFont="1" applyBorder="1" applyAlignment="1">
      <alignment horizontal="left" vertical="center"/>
      <protection locked="0"/>
    </xf>
    <xf numFmtId="49" fontId="14" fillId="0" borderId="13" xfId="0" applyNumberFormat="1" applyFont="1" applyBorder="1" applyAlignment="1" applyProtection="1">
      <alignment vertical="center" wrapText="1"/>
    </xf>
    <xf numFmtId="0" fontId="13" fillId="0" borderId="10" xfId="0" applyFont="1" applyBorder="1" applyAlignment="1" applyProtection="1"/>
    <xf numFmtId="0" fontId="14" fillId="0" borderId="14" xfId="0" applyFont="1" applyBorder="1" applyAlignment="1" applyProtection="1">
      <alignment vertical="center" wrapText="1"/>
    </xf>
    <xf numFmtId="49" fontId="15" fillId="0" borderId="13" xfId="0" applyNumberFormat="1" applyFont="1" applyBorder="1" applyAlignment="1" applyProtection="1">
      <alignment vertical="center" wrapText="1"/>
    </xf>
    <xf numFmtId="0" fontId="15" fillId="0" borderId="14" xfId="0" applyFont="1" applyBorder="1" applyAlignment="1" applyProtection="1">
      <alignment horizontal="left" vertical="center" wrapText="1" indent="1"/>
    </xf>
    <xf numFmtId="49" fontId="12" fillId="0" borderId="14" xfId="0" applyNumberFormat="1" applyFont="1" applyBorder="1" applyAlignment="1">
      <alignment horizontal="center" vertical="center" wrapText="1"/>
      <protection locked="0"/>
    </xf>
    <xf numFmtId="3" fontId="13" fillId="0" borderId="14" xfId="0" applyNumberFormat="1" applyFont="1" applyBorder="1" applyAlignment="1">
      <alignment horizontal="right"/>
      <protection locked="0"/>
    </xf>
    <xf numFmtId="3" fontId="12" fillId="0" borderId="14" xfId="0" applyNumberFormat="1" applyFont="1" applyBorder="1" applyAlignment="1">
      <alignment horizontal="center" vertical="center"/>
      <protection locked="0"/>
    </xf>
    <xf numFmtId="3" fontId="10" fillId="0" borderId="14" xfId="0" applyNumberFormat="1" applyFont="1" applyBorder="1" applyAlignment="1">
      <alignment horizontal="center" vertical="center"/>
      <protection locked="0"/>
    </xf>
    <xf numFmtId="164" fontId="13" fillId="0" borderId="14" xfId="0" applyNumberFormat="1" applyFont="1" applyBorder="1" applyAlignment="1" applyProtection="1">
      <alignment horizontal="right"/>
    </xf>
    <xf numFmtId="7" fontId="10" fillId="0" borderId="14" xfId="0" applyNumberFormat="1" applyFont="1" applyBorder="1" applyAlignment="1">
      <alignment horizontal="center" vertical="center"/>
      <protection locked="0"/>
    </xf>
    <xf numFmtId="165" fontId="13" fillId="0" borderId="14" xfId="0" applyNumberFormat="1" applyFont="1" applyBorder="1" applyAlignment="1">
      <alignment horizontal="right"/>
      <protection locked="0"/>
    </xf>
    <xf numFmtId="7" fontId="13" fillId="0" borderId="14" xfId="0" applyNumberFormat="1" applyFont="1" applyBorder="1" applyAlignment="1">
      <alignment horizontal="right"/>
      <protection locked="0"/>
    </xf>
    <xf numFmtId="7" fontId="12" fillId="0" borderId="5" xfId="0" applyNumberFormat="1" applyFont="1" applyBorder="1" applyAlignment="1" applyProtection="1">
      <alignment horizontal="right" vertical="center"/>
    </xf>
    <xf numFmtId="49" fontId="16" fillId="0" borderId="13" xfId="0" applyNumberFormat="1" applyFont="1" applyBorder="1" applyAlignment="1" applyProtection="1">
      <alignment vertical="top" wrapText="1"/>
    </xf>
    <xf numFmtId="0" fontId="17" fillId="0" borderId="0" xfId="0" applyFont="1" applyProtection="1">
      <alignment vertical="top"/>
    </xf>
    <xf numFmtId="0" fontId="18" fillId="0" borderId="14" xfId="0" applyFont="1" applyBorder="1" applyAlignment="1" applyProtection="1">
      <alignment horizontal="right" vertical="top" wrapText="1"/>
    </xf>
    <xf numFmtId="0" fontId="19" fillId="0" borderId="14" xfId="0" applyFont="1" applyBorder="1" applyAlignment="1">
      <alignment vertical="center"/>
      <protection locked="0"/>
    </xf>
    <xf numFmtId="0" fontId="0" fillId="0" borderId="0" xfId="0" applyAlignment="1">
      <alignment vertical="center"/>
      <protection locked="0"/>
    </xf>
    <xf numFmtId="0" fontId="20" fillId="0" borderId="14" xfId="0" applyFont="1" applyBorder="1" applyAlignment="1">
      <alignment horizontal="center" vertical="center"/>
      <protection locked="0"/>
    </xf>
    <xf numFmtId="0" fontId="0" fillId="0" borderId="14" xfId="0" applyBorder="1" applyAlignment="1">
      <alignment vertical="center"/>
      <protection locked="0"/>
    </xf>
    <xf numFmtId="0" fontId="20" fillId="0" borderId="14" xfId="0" applyFont="1" applyBorder="1" applyAlignment="1" applyProtection="1">
      <alignment vertical="center"/>
    </xf>
    <xf numFmtId="0" fontId="20" fillId="0" borderId="14" xfId="0" applyFont="1" applyBorder="1" applyAlignment="1">
      <alignment vertical="center"/>
      <protection locked="0"/>
    </xf>
    <xf numFmtId="0" fontId="20" fillId="0" borderId="5" xfId="0" applyFont="1" applyBorder="1" applyAlignment="1" applyProtection="1">
      <alignment horizontal="right" vertical="center"/>
    </xf>
    <xf numFmtId="0" fontId="16" fillId="0" borderId="0" xfId="0" applyFont="1">
      <alignment vertical="top"/>
      <protection locked="0"/>
    </xf>
    <xf numFmtId="7" fontId="22" fillId="5" borderId="18" xfId="0" applyNumberFormat="1" applyFont="1" applyFill="1" applyBorder="1" applyAlignment="1" applyProtection="1">
      <alignment horizontal="right" vertical="center"/>
    </xf>
    <xf numFmtId="0" fontId="21" fillId="5" borderId="0" xfId="0" applyFont="1" applyFill="1" applyAlignment="1">
      <alignment horizontal="left" vertical="center"/>
      <protection locked="0"/>
    </xf>
    <xf numFmtId="49" fontId="23" fillId="0" borderId="13" xfId="0" applyNumberFormat="1" applyFont="1" applyBorder="1" applyAlignment="1" applyProtection="1">
      <alignment vertical="center" wrapText="1"/>
    </xf>
    <xf numFmtId="0" fontId="23" fillId="0" borderId="10" xfId="0" applyFont="1" applyBorder="1" applyAlignment="1" applyProtection="1"/>
    <xf numFmtId="0" fontId="23" fillId="0" borderId="14" xfId="0" applyFont="1" applyBorder="1" applyAlignment="1" applyProtection="1">
      <alignment horizontal="left" vertical="center" wrapText="1" indent="2"/>
    </xf>
    <xf numFmtId="7" fontId="25" fillId="6" borderId="5" xfId="0" applyNumberFormat="1" applyFont="1" applyFill="1" applyBorder="1" applyAlignment="1" applyProtection="1">
      <alignment horizontal="right" vertical="center"/>
    </xf>
    <xf numFmtId="0" fontId="24" fillId="6" borderId="0" xfId="0" applyFont="1" applyFill="1" applyAlignment="1">
      <alignment horizontal="left" vertical="center"/>
      <protection locked="0"/>
    </xf>
    <xf numFmtId="4" fontId="13" fillId="0" borderId="14" xfId="0" applyNumberFormat="1" applyFont="1" applyBorder="1" applyAlignment="1">
      <alignment horizontal="right"/>
      <protection locked="0"/>
    </xf>
    <xf numFmtId="4" fontId="12" fillId="0" borderId="14" xfId="0" applyNumberFormat="1" applyFont="1" applyBorder="1" applyAlignment="1">
      <alignment horizontal="center" vertical="center"/>
      <protection locked="0"/>
    </xf>
    <xf numFmtId="4" fontId="10" fillId="0" borderId="14" xfId="0" applyNumberFormat="1" applyFont="1" applyBorder="1" applyAlignment="1">
      <alignment horizontal="center" vertical="center"/>
      <protection locked="0"/>
    </xf>
    <xf numFmtId="49" fontId="13" fillId="0" borderId="13" xfId="0" applyNumberFormat="1" applyFont="1" applyBorder="1" applyAlignment="1" applyProtection="1">
      <alignment vertical="center" wrapText="1"/>
    </xf>
    <xf numFmtId="0" fontId="13" fillId="0" borderId="14" xfId="0" applyFont="1" applyBorder="1" applyAlignment="1" applyProtection="1">
      <alignment horizontal="left" vertical="center" wrapText="1" indent="4"/>
    </xf>
    <xf numFmtId="7" fontId="13" fillId="7" borderId="5" xfId="0" applyNumberFormat="1" applyFont="1" applyFill="1" applyBorder="1" applyAlignment="1" applyProtection="1">
      <alignment horizontal="right" vertical="center"/>
    </xf>
    <xf numFmtId="0" fontId="10" fillId="7" borderId="0" xfId="0" applyFont="1" applyFill="1" applyAlignment="1">
      <alignment horizontal="left" vertical="center"/>
      <protection locked="0"/>
    </xf>
    <xf numFmtId="0" fontId="13" fillId="0" borderId="14" xfId="0" applyFont="1" applyBorder="1" applyAlignment="1" applyProtection="1">
      <alignment horizontal="left" vertical="center" wrapText="1" indent="6"/>
    </xf>
    <xf numFmtId="0" fontId="0" fillId="8" borderId="0" xfId="0" applyFill="1">
      <alignment vertical="top"/>
      <protection locked="0"/>
    </xf>
    <xf numFmtId="7" fontId="22" fillId="8" borderId="3" xfId="0" applyNumberFormat="1" applyFont="1" applyFill="1" applyBorder="1" applyAlignment="1" applyProtection="1">
      <alignment horizontal="right" vertical="center"/>
    </xf>
    <xf numFmtId="0" fontId="22" fillId="8" borderId="0" xfId="0" applyFont="1" applyFill="1" applyAlignment="1">
      <alignment horizontal="left" vertical="center"/>
      <protection locked="0"/>
    </xf>
    <xf numFmtId="7" fontId="22" fillId="8" borderId="5" xfId="0" applyNumberFormat="1" applyFont="1" applyFill="1" applyBorder="1" applyAlignment="1" applyProtection="1">
      <alignment horizontal="right" vertical="center"/>
    </xf>
    <xf numFmtId="7" fontId="22" fillId="8" borderId="21" xfId="0" applyNumberFormat="1" applyFont="1" applyFill="1" applyBorder="1" applyAlignment="1" applyProtection="1">
      <alignment horizontal="right" vertical="center"/>
    </xf>
    <xf numFmtId="0" fontId="28" fillId="4" borderId="0" xfId="0" applyFont="1" applyFill="1" applyAlignment="1">
      <alignment horizontal="center" vertical="center"/>
      <protection locked="0"/>
    </xf>
    <xf numFmtId="0" fontId="13" fillId="0" borderId="0" xfId="0" applyFont="1" applyAlignment="1">
      <alignment horizontal="left" vertical="center"/>
      <protection locked="0"/>
    </xf>
    <xf numFmtId="49" fontId="15" fillId="0" borderId="10" xfId="0" applyNumberFormat="1" applyFont="1" applyBorder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/>
    </xf>
    <xf numFmtId="0" fontId="15" fillId="0" borderId="10" xfId="0" applyFont="1" applyBorder="1" applyAlignment="1" applyProtection="1">
      <alignment horizontal="left" vertical="center" wrapText="1" indent="1"/>
    </xf>
    <xf numFmtId="49" fontId="23" fillId="0" borderId="10" xfId="0" applyNumberFormat="1" applyFont="1" applyBorder="1" applyAlignment="1" applyProtection="1">
      <alignment horizontal="left" vertical="center" wrapText="1"/>
    </xf>
    <xf numFmtId="0" fontId="23" fillId="0" borderId="0" xfId="0" applyFont="1" applyAlignment="1" applyProtection="1">
      <alignment horizontal="left" vertical="center"/>
    </xf>
    <xf numFmtId="0" fontId="23" fillId="0" borderId="10" xfId="0" applyFont="1" applyBorder="1" applyAlignment="1" applyProtection="1">
      <alignment horizontal="left" vertical="center" wrapText="1" indent="2"/>
    </xf>
    <xf numFmtId="49" fontId="13" fillId="0" borderId="10" xfId="0" applyNumberFormat="1" applyFont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/>
    </xf>
    <xf numFmtId="0" fontId="13" fillId="0" borderId="10" xfId="0" applyFont="1" applyBorder="1" applyAlignment="1" applyProtection="1">
      <alignment horizontal="left" vertical="center" wrapText="1" indent="4"/>
    </xf>
    <xf numFmtId="0" fontId="13" fillId="0" borderId="10" xfId="0" applyFont="1" applyBorder="1" applyAlignment="1" applyProtection="1">
      <alignment horizontal="left" vertical="center" wrapText="1" indent="6"/>
    </xf>
    <xf numFmtId="0" fontId="25" fillId="9" borderId="0" xfId="0" applyFont="1" applyFill="1">
      <alignment vertical="top"/>
      <protection locked="0"/>
    </xf>
    <xf numFmtId="7" fontId="22" fillId="9" borderId="30" xfId="0" applyNumberFormat="1" applyFont="1" applyFill="1" applyBorder="1" applyAlignment="1" applyProtection="1">
      <alignment horizontal="right" vertical="center"/>
    </xf>
    <xf numFmtId="0" fontId="22" fillId="9" borderId="0" xfId="0" applyFont="1" applyFill="1" applyAlignment="1">
      <alignment horizontal="left" vertical="center"/>
      <protection locked="0"/>
    </xf>
    <xf numFmtId="0" fontId="22" fillId="10" borderId="0" xfId="0" applyFont="1" applyFill="1">
      <alignment vertical="top"/>
      <protection locked="0"/>
    </xf>
    <xf numFmtId="7" fontId="22" fillId="10" borderId="33" xfId="0" applyNumberFormat="1" applyFont="1" applyFill="1" applyBorder="1" applyAlignment="1" applyProtection="1">
      <alignment horizontal="right" vertical="center"/>
    </xf>
    <xf numFmtId="0" fontId="22" fillId="10" borderId="0" xfId="0" applyFont="1" applyFill="1" applyAlignment="1">
      <alignment vertical="center"/>
      <protection locked="0"/>
    </xf>
    <xf numFmtId="7" fontId="22" fillId="10" borderId="35" xfId="0" applyNumberFormat="1" applyFont="1" applyFill="1" applyBorder="1" applyAlignment="1" applyProtection="1">
      <alignment horizontal="right" vertical="center"/>
    </xf>
    <xf numFmtId="7" fontId="22" fillId="10" borderId="38" xfId="0" applyNumberFormat="1" applyFont="1" applyFill="1" applyBorder="1" applyAlignment="1" applyProtection="1">
      <alignment horizontal="right" vertical="center"/>
    </xf>
    <xf numFmtId="49" fontId="24" fillId="6" borderId="4" xfId="0" applyNumberFormat="1" applyFont="1" applyFill="1" applyBorder="1" applyAlignment="1" applyProtection="1">
      <alignment horizontal="left" vertical="center" wrapText="1" indent="11"/>
    </xf>
    <xf numFmtId="49" fontId="24" fillId="6" borderId="0" xfId="0" applyNumberFormat="1" applyFont="1" applyFill="1" applyAlignment="1" applyProtection="1">
      <alignment horizontal="left" vertical="center" wrapText="1" indent="11"/>
    </xf>
    <xf numFmtId="49" fontId="10" fillId="7" borderId="4" xfId="0" applyNumberFormat="1" applyFont="1" applyFill="1" applyBorder="1" applyAlignment="1" applyProtection="1">
      <alignment horizontal="left" vertical="center" wrapText="1" indent="11"/>
    </xf>
    <xf numFmtId="49" fontId="10" fillId="7" borderId="0" xfId="0" applyNumberFormat="1" applyFont="1" applyFill="1" applyAlignment="1" applyProtection="1">
      <alignment horizontal="left" vertical="center" wrapText="1" indent="11"/>
    </xf>
    <xf numFmtId="49" fontId="21" fillId="5" borderId="15" xfId="0" applyNumberFormat="1" applyFont="1" applyFill="1" applyBorder="1" applyAlignment="1" applyProtection="1">
      <alignment horizontal="left" vertical="center" wrapText="1" indent="11"/>
    </xf>
    <xf numFmtId="49" fontId="21" fillId="5" borderId="16" xfId="0" applyNumberFormat="1" applyFont="1" applyFill="1" applyBorder="1" applyAlignment="1" applyProtection="1">
      <alignment horizontal="left" vertical="center" wrapText="1" indent="11"/>
    </xf>
    <xf numFmtId="49" fontId="21" fillId="5" borderId="17" xfId="0" applyNumberFormat="1" applyFont="1" applyFill="1" applyBorder="1" applyAlignment="1" applyProtection="1">
      <alignment horizontal="left" vertical="center" wrapText="1" indent="11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>
      <alignment horizontal="center" vertical="center"/>
      <protection locked="0"/>
    </xf>
    <xf numFmtId="0" fontId="4" fillId="2" borderId="7" xfId="0" applyFont="1" applyFill="1" applyBorder="1" applyAlignment="1">
      <alignment horizontal="center" vertical="center"/>
      <protection locked="0"/>
    </xf>
    <xf numFmtId="0" fontId="4" fillId="2" borderId="8" xfId="0" applyFont="1" applyFill="1" applyBorder="1" applyAlignment="1">
      <alignment horizontal="center" vertical="center"/>
      <protection locked="0"/>
    </xf>
    <xf numFmtId="0" fontId="7" fillId="0" borderId="0" xfId="0" applyFont="1" applyAlignment="1">
      <alignment horizontal="center" vertical="center"/>
      <protection locked="0"/>
    </xf>
    <xf numFmtId="0" fontId="0" fillId="0" borderId="0" xfId="0">
      <alignment vertical="top"/>
      <protection locked="0"/>
    </xf>
    <xf numFmtId="0" fontId="6" fillId="3" borderId="0" xfId="0" applyFont="1" applyFill="1" applyAlignment="1">
      <alignment horizontal="center" vertical="center"/>
      <protection locked="0"/>
    </xf>
    <xf numFmtId="0" fontId="8" fillId="3" borderId="0" xfId="0" applyFont="1" applyFill="1">
      <alignment vertical="top"/>
      <protection locked="0"/>
    </xf>
    <xf numFmtId="0" fontId="6" fillId="3" borderId="0" xfId="0" applyFont="1" applyFill="1" applyAlignment="1">
      <alignment vertical="center"/>
      <protection locked="0"/>
    </xf>
    <xf numFmtId="49" fontId="26" fillId="8" borderId="1" xfId="0" applyNumberFormat="1" applyFont="1" applyFill="1" applyBorder="1" applyAlignment="1" applyProtection="1">
      <alignment horizontal="left" vertical="center" wrapText="1"/>
    </xf>
    <xf numFmtId="49" fontId="26" fillId="8" borderId="2" xfId="0" applyNumberFormat="1" applyFont="1" applyFill="1" applyBorder="1" applyAlignment="1" applyProtection="1">
      <alignment horizontal="left" vertical="center" wrapText="1"/>
    </xf>
    <xf numFmtId="49" fontId="26" fillId="8" borderId="4" xfId="0" applyNumberFormat="1" applyFont="1" applyFill="1" applyBorder="1" applyAlignment="1" applyProtection="1">
      <alignment horizontal="left" vertical="center" wrapText="1"/>
    </xf>
    <xf numFmtId="49" fontId="26" fillId="8" borderId="0" xfId="0" applyNumberFormat="1" applyFont="1" applyFill="1" applyAlignment="1" applyProtection="1">
      <alignment horizontal="left" vertical="center" wrapText="1"/>
    </xf>
    <xf numFmtId="49" fontId="26" fillId="8" borderId="19" xfId="0" applyNumberFormat="1" applyFont="1" applyFill="1" applyBorder="1" applyAlignment="1" applyProtection="1">
      <alignment horizontal="left" vertical="center" wrapText="1"/>
    </xf>
    <xf numFmtId="49" fontId="26" fillId="8" borderId="20" xfId="0" applyNumberFormat="1" applyFont="1" applyFill="1" applyBorder="1" applyAlignment="1" applyProtection="1">
      <alignment horizontal="left" vertical="center" wrapText="1"/>
    </xf>
    <xf numFmtId="49" fontId="29" fillId="0" borderId="25" xfId="0" applyNumberFormat="1" applyFont="1" applyBorder="1" applyAlignment="1" applyProtection="1">
      <alignment horizontal="left" vertical="center" wrapText="1"/>
    </xf>
    <xf numFmtId="49" fontId="29" fillId="0" borderId="26" xfId="0" applyNumberFormat="1" applyFont="1" applyBorder="1" applyAlignment="1" applyProtection="1">
      <alignment horizontal="left" vertical="center" wrapText="1"/>
    </xf>
    <xf numFmtId="49" fontId="29" fillId="0" borderId="27" xfId="0" applyNumberFormat="1" applyFont="1" applyBorder="1" applyAlignment="1" applyProtection="1">
      <alignment horizontal="left" vertical="center" wrapText="1"/>
    </xf>
    <xf numFmtId="49" fontId="27" fillId="4" borderId="22" xfId="0" applyNumberFormat="1" applyFont="1" applyFill="1" applyBorder="1" applyAlignment="1" applyProtection="1">
      <alignment horizontal="center" vertical="center" wrapText="1"/>
    </xf>
    <xf numFmtId="49" fontId="27" fillId="4" borderId="23" xfId="0" applyNumberFormat="1" applyFont="1" applyFill="1" applyBorder="1" applyAlignment="1" applyProtection="1">
      <alignment horizontal="center" vertical="center" wrapText="1"/>
    </xf>
    <xf numFmtId="49" fontId="27" fillId="4" borderId="24" xfId="0" applyNumberFormat="1" applyFont="1" applyFill="1" applyBorder="1" applyAlignment="1" applyProtection="1">
      <alignment horizontal="center" vertical="center" wrapText="1"/>
    </xf>
    <xf numFmtId="49" fontId="26" fillId="10" borderId="36" xfId="0" applyNumberFormat="1" applyFont="1" applyFill="1" applyBorder="1" applyAlignment="1" applyProtection="1">
      <alignment vertical="center" wrapText="1"/>
    </xf>
    <xf numFmtId="49" fontId="26" fillId="10" borderId="37" xfId="0" applyNumberFormat="1" applyFont="1" applyFill="1" applyBorder="1" applyAlignment="1" applyProtection="1">
      <alignment vertical="center" wrapText="1"/>
    </xf>
    <xf numFmtId="49" fontId="26" fillId="10" borderId="34" xfId="0" applyNumberFormat="1" applyFont="1" applyFill="1" applyBorder="1" applyAlignment="1" applyProtection="1">
      <alignment vertical="center" wrapText="1"/>
    </xf>
    <xf numFmtId="49" fontId="26" fillId="10" borderId="0" xfId="0" applyNumberFormat="1" applyFont="1" applyFill="1" applyAlignment="1" applyProtection="1">
      <alignment vertical="center" wrapText="1"/>
    </xf>
    <xf numFmtId="49" fontId="26" fillId="10" borderId="31" xfId="0" applyNumberFormat="1" applyFont="1" applyFill="1" applyBorder="1" applyAlignment="1" applyProtection="1">
      <alignment vertical="center" wrapText="1"/>
    </xf>
    <xf numFmtId="49" fontId="26" fillId="10" borderId="32" xfId="0" applyNumberFormat="1" applyFont="1" applyFill="1" applyBorder="1" applyAlignment="1" applyProtection="1">
      <alignment vertical="center" wrapText="1"/>
    </xf>
    <xf numFmtId="49" fontId="26" fillId="9" borderId="28" xfId="0" applyNumberFormat="1" applyFont="1" applyFill="1" applyBorder="1" applyAlignment="1" applyProtection="1">
      <alignment horizontal="left" vertical="center" wrapText="1" indent="11"/>
    </xf>
    <xf numFmtId="49" fontId="26" fillId="9" borderId="29" xfId="0" applyNumberFormat="1" applyFont="1" applyFill="1" applyBorder="1" applyAlignment="1" applyProtection="1">
      <alignment horizontal="left" vertical="center" wrapText="1" indent="1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03"/>
  <sheetViews>
    <sheetView showZeros="0" tabSelected="1" workbookViewId="0">
      <pane ySplit="5" topLeftCell="A165" activePane="bottomLeft" state="frozen"/>
      <selection pane="bottomLeft" activeCell="A6" sqref="A6"/>
    </sheetView>
  </sheetViews>
  <sheetFormatPr baseColWidth="10" defaultColWidth="10" defaultRowHeight="15" customHeight="1" x14ac:dyDescent="0.15"/>
  <cols>
    <col min="1" max="1" width="16.6640625" style="1" customWidth="1"/>
    <col min="2" max="2" width="0" style="1" hidden="1" customWidth="1"/>
    <col min="3" max="3" width="60" style="1" customWidth="1"/>
    <col min="4" max="4" width="15" customWidth="1"/>
    <col min="5" max="5" width="0" hidden="1" customWidth="1"/>
    <col min="6" max="6" width="14.1640625" customWidth="1"/>
    <col min="7" max="7" width="10.33203125" hidden="1" customWidth="1"/>
    <col min="8" max="8" width="10.83203125" style="1" hidden="1" customWidth="1"/>
    <col min="9" max="9" width="15" customWidth="1"/>
    <col min="10" max="12" width="0" hidden="1" customWidth="1"/>
    <col min="13" max="13" width="14.1640625" style="1" customWidth="1"/>
    <col min="14" max="14" width="0" hidden="1" customWidth="1"/>
  </cols>
  <sheetData>
    <row r="1" spans="1:14" ht="37.5" customHeight="1" x14ac:dyDescent="0.15">
      <c r="A1" s="92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4"/>
      <c r="N1" s="2"/>
    </row>
    <row r="2" spans="1:14" ht="37.5" customHeight="1" x14ac:dyDescent="0.15">
      <c r="A2" s="95" t="s">
        <v>1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7"/>
      <c r="N2" s="3"/>
    </row>
    <row r="3" spans="1:14" ht="22.5" customHeight="1" x14ac:dyDescent="0.15">
      <c r="A3" s="98" t="s">
        <v>2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100"/>
      <c r="N3" s="4"/>
    </row>
    <row r="4" spans="1:14" ht="15" customHeight="1" x14ac:dyDescent="0.15">
      <c r="A4" s="5"/>
      <c r="B4" s="6"/>
      <c r="C4" s="5"/>
      <c r="D4" s="101"/>
      <c r="E4" s="102"/>
      <c r="F4" s="103"/>
      <c r="G4" s="104"/>
      <c r="H4" s="105"/>
      <c r="I4" s="105"/>
      <c r="J4" s="102"/>
      <c r="K4" s="102"/>
      <c r="L4" s="102"/>
      <c r="M4" s="105"/>
      <c r="N4" s="5"/>
    </row>
    <row r="5" spans="1:14" ht="24.75" customHeight="1" x14ac:dyDescent="0.2">
      <c r="A5" s="7" t="s">
        <v>3</v>
      </c>
      <c r="B5" s="8"/>
      <c r="C5" s="9" t="s">
        <v>4</v>
      </c>
      <c r="D5" s="9" t="s">
        <v>5</v>
      </c>
      <c r="F5" s="9" t="s">
        <v>6</v>
      </c>
      <c r="G5" t="s">
        <v>7</v>
      </c>
      <c r="H5" s="9" t="s">
        <v>8</v>
      </c>
      <c r="I5" s="9" t="s">
        <v>9</v>
      </c>
      <c r="M5" s="10" t="s">
        <v>10</v>
      </c>
      <c r="N5" s="11" t="s">
        <v>11</v>
      </c>
    </row>
    <row r="6" spans="1:14" ht="33.75" customHeight="1" x14ac:dyDescent="0.2">
      <c r="A6" s="12" t="s">
        <v>12</v>
      </c>
      <c r="B6" s="8"/>
      <c r="C6" s="13" t="s">
        <v>13</v>
      </c>
      <c r="D6" s="14"/>
      <c r="E6" s="15"/>
      <c r="F6" s="14"/>
      <c r="G6" s="16"/>
      <c r="H6" s="17"/>
      <c r="I6" s="16"/>
      <c r="J6" s="15"/>
      <c r="K6" s="15"/>
      <c r="L6" s="15"/>
      <c r="M6" s="18"/>
      <c r="N6" s="19"/>
    </row>
    <row r="7" spans="1:14" ht="30" customHeight="1" x14ac:dyDescent="0.2">
      <c r="A7" s="20" t="s">
        <v>14</v>
      </c>
      <c r="B7" s="21"/>
      <c r="C7" s="22" t="s">
        <v>15</v>
      </c>
      <c r="D7" s="14"/>
      <c r="E7" s="15"/>
      <c r="F7" s="14"/>
      <c r="G7" s="16"/>
      <c r="H7" s="17"/>
      <c r="I7" s="16"/>
      <c r="J7" s="15"/>
      <c r="K7" s="15"/>
      <c r="L7" s="15"/>
      <c r="M7" s="18"/>
      <c r="N7" s="19"/>
    </row>
    <row r="8" spans="1:14" ht="31.5" customHeight="1" x14ac:dyDescent="0.2">
      <c r="A8" s="23" t="s">
        <v>16</v>
      </c>
      <c r="B8" s="21"/>
      <c r="C8" s="24" t="s">
        <v>17</v>
      </c>
      <c r="D8" s="25" t="s">
        <v>18</v>
      </c>
      <c r="E8" s="26"/>
      <c r="F8" s="27"/>
      <c r="G8" s="28"/>
      <c r="H8" s="29">
        <v>0.2</v>
      </c>
      <c r="I8" s="30"/>
      <c r="J8" s="31"/>
      <c r="K8" s="32"/>
      <c r="L8" s="32"/>
      <c r="M8" s="33">
        <f t="shared" ref="M8:M9" si="0">IF(ISNUMBER($K8),IF(ISNUMBER($G8),ROUND($K8*$G8,2),ROUND($K8*$F8,2)),IF(ISNUMBER($G8),ROUND($I8*$G8,2),ROUND($I8*$F8,2)))</f>
        <v>0</v>
      </c>
      <c r="N8" s="19"/>
    </row>
    <row r="9" spans="1:14" ht="31.5" customHeight="1" x14ac:dyDescent="0.2">
      <c r="A9" s="23" t="s">
        <v>19</v>
      </c>
      <c r="B9" s="21"/>
      <c r="C9" s="24" t="s">
        <v>20</v>
      </c>
      <c r="D9" s="25" t="s">
        <v>18</v>
      </c>
      <c r="E9" s="26"/>
      <c r="F9" s="27"/>
      <c r="G9" s="28"/>
      <c r="H9" s="29">
        <v>0.2</v>
      </c>
      <c r="I9" s="30"/>
      <c r="J9" s="31"/>
      <c r="K9" s="32"/>
      <c r="L9" s="32"/>
      <c r="M9" s="33">
        <f t="shared" si="0"/>
        <v>0</v>
      </c>
      <c r="N9" s="19"/>
    </row>
    <row r="10" spans="1:14" ht="20.25" customHeight="1" x14ac:dyDescent="0.15">
      <c r="A10" s="34"/>
      <c r="B10" s="35"/>
      <c r="C10" s="36" t="s">
        <v>21</v>
      </c>
      <c r="D10" s="37"/>
      <c r="E10" s="38"/>
      <c r="F10" s="39"/>
      <c r="G10" s="40"/>
      <c r="H10" s="41"/>
      <c r="I10" s="42"/>
      <c r="J10" s="38"/>
      <c r="K10" s="38"/>
      <c r="L10" s="38"/>
      <c r="M10" s="43"/>
      <c r="N10" s="44"/>
    </row>
    <row r="11" spans="1:14" ht="31.5" customHeight="1" x14ac:dyDescent="0.2">
      <c r="A11" s="23" t="s">
        <v>22</v>
      </c>
      <c r="B11" s="21"/>
      <c r="C11" s="24" t="s">
        <v>23</v>
      </c>
      <c r="D11" s="25" t="s">
        <v>18</v>
      </c>
      <c r="E11" s="26"/>
      <c r="F11" s="27"/>
      <c r="G11" s="28"/>
      <c r="H11" s="29">
        <v>0.2</v>
      </c>
      <c r="I11" s="30"/>
      <c r="J11" s="31"/>
      <c r="K11" s="32"/>
      <c r="L11" s="32"/>
      <c r="M11" s="33">
        <f t="shared" ref="M11:M13" si="1">IF(ISNUMBER($K11),IF(ISNUMBER($G11),ROUND($K11*$G11,2),ROUND($K11*$F11,2)),IF(ISNUMBER($G11),ROUND($I11*$G11,2),ROUND($I11*$F11,2)))</f>
        <v>0</v>
      </c>
      <c r="N11" s="19"/>
    </row>
    <row r="12" spans="1:14" ht="31.5" customHeight="1" x14ac:dyDescent="0.2">
      <c r="A12" s="23" t="s">
        <v>24</v>
      </c>
      <c r="B12" s="21"/>
      <c r="C12" s="24" t="s">
        <v>25</v>
      </c>
      <c r="D12" s="25" t="s">
        <v>18</v>
      </c>
      <c r="E12" s="26"/>
      <c r="F12" s="27"/>
      <c r="G12" s="28"/>
      <c r="H12" s="29">
        <v>0.2</v>
      </c>
      <c r="I12" s="30"/>
      <c r="J12" s="31"/>
      <c r="K12" s="32"/>
      <c r="L12" s="32"/>
      <c r="M12" s="33">
        <f t="shared" si="1"/>
        <v>0</v>
      </c>
      <c r="N12" s="19"/>
    </row>
    <row r="13" spans="1:14" ht="31.5" customHeight="1" x14ac:dyDescent="0.2">
      <c r="A13" s="23" t="s">
        <v>26</v>
      </c>
      <c r="B13" s="21"/>
      <c r="C13" s="24" t="s">
        <v>27</v>
      </c>
      <c r="D13" s="25" t="s">
        <v>18</v>
      </c>
      <c r="E13" s="26"/>
      <c r="F13" s="27"/>
      <c r="G13" s="28"/>
      <c r="H13" s="29">
        <v>0.2</v>
      </c>
      <c r="I13" s="30"/>
      <c r="J13" s="31"/>
      <c r="K13" s="32"/>
      <c r="L13" s="32"/>
      <c r="M13" s="33">
        <f t="shared" si="1"/>
        <v>0</v>
      </c>
      <c r="N13" s="19"/>
    </row>
    <row r="14" spans="1:14" ht="20.25" customHeight="1" x14ac:dyDescent="0.15">
      <c r="A14" s="34"/>
      <c r="B14" s="35"/>
      <c r="C14" s="36" t="s">
        <v>28</v>
      </c>
      <c r="D14" s="37"/>
      <c r="E14" s="38"/>
      <c r="F14" s="39"/>
      <c r="G14" s="40"/>
      <c r="H14" s="41"/>
      <c r="I14" s="42"/>
      <c r="J14" s="38"/>
      <c r="K14" s="38"/>
      <c r="L14" s="38"/>
      <c r="M14" s="43"/>
      <c r="N14" s="44"/>
    </row>
    <row r="15" spans="1:14" ht="31.5" customHeight="1" x14ac:dyDescent="0.2">
      <c r="A15" s="23" t="s">
        <v>29</v>
      </c>
      <c r="B15" s="21"/>
      <c r="C15" s="24" t="s">
        <v>30</v>
      </c>
      <c r="D15" s="25" t="s">
        <v>18</v>
      </c>
      <c r="E15" s="26"/>
      <c r="F15" s="27"/>
      <c r="G15" s="28"/>
      <c r="H15" s="29">
        <v>0.2</v>
      </c>
      <c r="I15" s="30"/>
      <c r="J15" s="31"/>
      <c r="K15" s="32"/>
      <c r="L15" s="32"/>
      <c r="M15" s="33">
        <f t="shared" ref="M15:M16" si="2">IF(ISNUMBER($K15),IF(ISNUMBER($G15),ROUND($K15*$G15,2),ROUND($K15*$F15,2)),IF(ISNUMBER($G15),ROUND($I15*$G15,2),ROUND($I15*$F15,2)))</f>
        <v>0</v>
      </c>
      <c r="N15" s="19"/>
    </row>
    <row r="16" spans="1:14" ht="31.5" customHeight="1" x14ac:dyDescent="0.2">
      <c r="A16" s="23" t="s">
        <v>31</v>
      </c>
      <c r="B16" s="21"/>
      <c r="C16" s="24" t="s">
        <v>32</v>
      </c>
      <c r="D16" s="25" t="s">
        <v>18</v>
      </c>
      <c r="E16" s="26"/>
      <c r="F16" s="27"/>
      <c r="G16" s="28"/>
      <c r="H16" s="29">
        <v>0.2</v>
      </c>
      <c r="I16" s="30"/>
      <c r="J16" s="31"/>
      <c r="K16" s="32"/>
      <c r="L16" s="32"/>
      <c r="M16" s="33">
        <f t="shared" si="2"/>
        <v>0</v>
      </c>
      <c r="N16" s="19"/>
    </row>
    <row r="17" spans="1:14" ht="20.25" customHeight="1" x14ac:dyDescent="0.15">
      <c r="A17" s="34"/>
      <c r="B17" s="35"/>
      <c r="C17" s="36" t="s">
        <v>33</v>
      </c>
      <c r="D17" s="37"/>
      <c r="E17" s="38"/>
      <c r="F17" s="39"/>
      <c r="G17" s="40"/>
      <c r="H17" s="41"/>
      <c r="I17" s="42"/>
      <c r="J17" s="38"/>
      <c r="K17" s="38"/>
      <c r="L17" s="38"/>
      <c r="M17" s="43"/>
      <c r="N17" s="44"/>
    </row>
    <row r="18" spans="1:14" ht="31.5" customHeight="1" x14ac:dyDescent="0.2">
      <c r="A18" s="23" t="s">
        <v>34</v>
      </c>
      <c r="B18" s="21"/>
      <c r="C18" s="24" t="s">
        <v>35</v>
      </c>
      <c r="D18" s="25" t="s">
        <v>18</v>
      </c>
      <c r="E18" s="26"/>
      <c r="F18" s="27"/>
      <c r="G18" s="28"/>
      <c r="H18" s="29">
        <v>0.2</v>
      </c>
      <c r="I18" s="30"/>
      <c r="J18" s="31"/>
      <c r="K18" s="32"/>
      <c r="L18" s="32"/>
      <c r="M18" s="33">
        <f t="shared" ref="M18:M21" si="3">IF(ISNUMBER($K18),IF(ISNUMBER($G18),ROUND($K18*$G18,2),ROUND($K18*$F18,2)),IF(ISNUMBER($G18),ROUND($I18*$G18,2),ROUND($I18*$F18,2)))</f>
        <v>0</v>
      </c>
      <c r="N18" s="19"/>
    </row>
    <row r="19" spans="1:14" ht="31.5" customHeight="1" x14ac:dyDescent="0.2">
      <c r="A19" s="23" t="s">
        <v>36</v>
      </c>
      <c r="B19" s="21"/>
      <c r="C19" s="24" t="s">
        <v>37</v>
      </c>
      <c r="D19" s="25" t="s">
        <v>18</v>
      </c>
      <c r="E19" s="26"/>
      <c r="F19" s="27"/>
      <c r="G19" s="28"/>
      <c r="H19" s="29">
        <v>0.2</v>
      </c>
      <c r="I19" s="30"/>
      <c r="J19" s="31"/>
      <c r="K19" s="32"/>
      <c r="L19" s="32"/>
      <c r="M19" s="33">
        <f t="shared" si="3"/>
        <v>0</v>
      </c>
      <c r="N19" s="19"/>
    </row>
    <row r="20" spans="1:14" ht="31.5" customHeight="1" x14ac:dyDescent="0.2">
      <c r="A20" s="23" t="s">
        <v>38</v>
      </c>
      <c r="B20" s="21"/>
      <c r="C20" s="24" t="s">
        <v>39</v>
      </c>
      <c r="D20" s="25" t="s">
        <v>18</v>
      </c>
      <c r="E20" s="26"/>
      <c r="F20" s="27"/>
      <c r="G20" s="28"/>
      <c r="H20" s="29">
        <v>0.2</v>
      </c>
      <c r="I20" s="30"/>
      <c r="J20" s="31"/>
      <c r="K20" s="32"/>
      <c r="L20" s="32"/>
      <c r="M20" s="33">
        <f t="shared" si="3"/>
        <v>0</v>
      </c>
      <c r="N20" s="19"/>
    </row>
    <row r="21" spans="1:14" ht="31.5" customHeight="1" x14ac:dyDescent="0.2">
      <c r="A21" s="23" t="s">
        <v>40</v>
      </c>
      <c r="B21" s="21"/>
      <c r="C21" s="24" t="s">
        <v>41</v>
      </c>
      <c r="D21" s="25" t="s">
        <v>18</v>
      </c>
      <c r="E21" s="26"/>
      <c r="F21" s="27"/>
      <c r="G21" s="28"/>
      <c r="H21" s="29">
        <v>0.2</v>
      </c>
      <c r="I21" s="30"/>
      <c r="J21" s="31"/>
      <c r="K21" s="32"/>
      <c r="L21" s="32"/>
      <c r="M21" s="33">
        <f t="shared" si="3"/>
        <v>0</v>
      </c>
      <c r="N21" s="19"/>
    </row>
    <row r="22" spans="1:14" ht="15" customHeight="1" x14ac:dyDescent="0.15">
      <c r="A22" s="89" t="s">
        <v>42</v>
      </c>
      <c r="B22" s="90"/>
      <c r="C22" s="90"/>
      <c r="D22" s="90"/>
      <c r="E22" s="90"/>
      <c r="F22" s="90"/>
      <c r="G22" s="90"/>
      <c r="H22" s="90"/>
      <c r="I22" s="91"/>
      <c r="M22" s="45">
        <f>SUM(M$8:M$9)+SUM(M$11:M$13)+SUM(M$15:M$16)+SUM(M$18:M$21)</f>
        <v>0</v>
      </c>
      <c r="N22" s="46"/>
    </row>
    <row r="23" spans="1:14" ht="30" customHeight="1" x14ac:dyDescent="0.2">
      <c r="A23" s="20" t="s">
        <v>43</v>
      </c>
      <c r="B23" s="21"/>
      <c r="C23" s="22" t="s">
        <v>44</v>
      </c>
      <c r="D23" s="25" t="s">
        <v>45</v>
      </c>
      <c r="E23" s="26"/>
      <c r="F23" s="27"/>
      <c r="G23" s="28"/>
      <c r="H23" s="29">
        <v>0.2</v>
      </c>
      <c r="I23" s="30"/>
      <c r="J23" s="31"/>
      <c r="K23" s="32"/>
      <c r="L23" s="32"/>
      <c r="M23" s="33">
        <f>IF(ISNUMBER($K23),IF(ISNUMBER($G23),ROUND($K23*$G23,2),ROUND($K23*$F23,2)),IF(ISNUMBER($G23),ROUND($I23*$G23,2),ROUND($I23*$F23,2)))</f>
        <v>0</v>
      </c>
      <c r="N23" s="19"/>
    </row>
    <row r="24" spans="1:14" ht="30" customHeight="1" x14ac:dyDescent="0.2">
      <c r="A24" s="20" t="s">
        <v>46</v>
      </c>
      <c r="B24" s="21"/>
      <c r="C24" s="22" t="s">
        <v>47</v>
      </c>
      <c r="D24" s="14"/>
      <c r="E24" s="15"/>
      <c r="F24" s="14"/>
      <c r="G24" s="16"/>
      <c r="H24" s="17"/>
      <c r="I24" s="16"/>
      <c r="J24" s="15"/>
      <c r="K24" s="15"/>
      <c r="L24" s="15"/>
      <c r="M24" s="18"/>
      <c r="N24" s="19"/>
    </row>
    <row r="25" spans="1:14" ht="31.5" customHeight="1" x14ac:dyDescent="0.2">
      <c r="A25" s="23" t="s">
        <v>48</v>
      </c>
      <c r="B25" s="21"/>
      <c r="C25" s="24" t="s">
        <v>49</v>
      </c>
      <c r="D25" s="14"/>
      <c r="E25" s="15"/>
      <c r="F25" s="14"/>
      <c r="G25" s="16"/>
      <c r="H25" s="17"/>
      <c r="I25" s="16"/>
      <c r="J25" s="15"/>
      <c r="K25" s="15"/>
      <c r="L25" s="15"/>
      <c r="M25" s="18"/>
      <c r="N25" s="19"/>
    </row>
    <row r="26" spans="1:14" ht="17.25" customHeight="1" x14ac:dyDescent="0.25">
      <c r="A26" s="47" t="s">
        <v>50</v>
      </c>
      <c r="B26" s="48"/>
      <c r="C26" s="49" t="s">
        <v>51</v>
      </c>
      <c r="D26" s="25" t="s">
        <v>18</v>
      </c>
      <c r="E26" s="26"/>
      <c r="F26" s="27"/>
      <c r="G26" s="28"/>
      <c r="H26" s="29">
        <v>0.2</v>
      </c>
      <c r="I26" s="30"/>
      <c r="J26" s="31"/>
      <c r="K26" s="32"/>
      <c r="L26" s="32"/>
      <c r="M26" s="33">
        <f>IF(ISNUMBER($K26),IF(ISNUMBER($G26),ROUND($K26*$G26,2),ROUND($K26*$F26,2)),IF(ISNUMBER($G26),ROUND($I26*$G26,2),ROUND($I26*$F26,2)))</f>
        <v>0</v>
      </c>
      <c r="N26" s="19"/>
    </row>
    <row r="27" spans="1:14" ht="15" customHeight="1" x14ac:dyDescent="0.15">
      <c r="A27" s="85" t="s">
        <v>52</v>
      </c>
      <c r="B27" s="86"/>
      <c r="C27" s="86"/>
      <c r="D27" s="86"/>
      <c r="E27" s="86"/>
      <c r="F27" s="86"/>
      <c r="G27" s="86"/>
      <c r="H27" s="86"/>
      <c r="I27" s="86"/>
      <c r="M27" s="50">
        <f>M$26</f>
        <v>0</v>
      </c>
      <c r="N27" s="51"/>
    </row>
    <row r="28" spans="1:14" ht="31.5" customHeight="1" x14ac:dyDescent="0.2">
      <c r="A28" s="23" t="s">
        <v>53</v>
      </c>
      <c r="B28" s="21"/>
      <c r="C28" s="24" t="s">
        <v>54</v>
      </c>
      <c r="D28" s="14"/>
      <c r="E28" s="15"/>
      <c r="F28" s="14"/>
      <c r="G28" s="16"/>
      <c r="H28" s="17"/>
      <c r="I28" s="16"/>
      <c r="J28" s="15"/>
      <c r="K28" s="15"/>
      <c r="L28" s="15"/>
      <c r="M28" s="18"/>
      <c r="N28" s="19"/>
    </row>
    <row r="29" spans="1:14" ht="30.75" customHeight="1" x14ac:dyDescent="0.25">
      <c r="A29" s="47" t="s">
        <v>55</v>
      </c>
      <c r="B29" s="48"/>
      <c r="C29" s="49" t="s">
        <v>56</v>
      </c>
      <c r="D29" s="25" t="s">
        <v>18</v>
      </c>
      <c r="E29" s="26"/>
      <c r="F29" s="27"/>
      <c r="G29" s="28"/>
      <c r="H29" s="29">
        <v>0.2</v>
      </c>
      <c r="I29" s="30"/>
      <c r="J29" s="31"/>
      <c r="K29" s="32"/>
      <c r="L29" s="32"/>
      <c r="M29" s="33">
        <f t="shared" ref="M29:M41" si="4">IF(ISNUMBER($K29),IF(ISNUMBER($G29),ROUND($K29*$G29,2),ROUND($K29*$F29,2)),IF(ISNUMBER($G29),ROUND($I29*$G29,2),ROUND($I29*$F29,2)))</f>
        <v>0</v>
      </c>
      <c r="N29" s="19"/>
    </row>
    <row r="30" spans="1:14" ht="30.75" customHeight="1" x14ac:dyDescent="0.25">
      <c r="A30" s="47" t="s">
        <v>57</v>
      </c>
      <c r="B30" s="48"/>
      <c r="C30" s="49" t="s">
        <v>58</v>
      </c>
      <c r="D30" s="25" t="s">
        <v>18</v>
      </c>
      <c r="E30" s="26"/>
      <c r="F30" s="27"/>
      <c r="G30" s="28"/>
      <c r="H30" s="29">
        <v>0.2</v>
      </c>
      <c r="I30" s="30"/>
      <c r="J30" s="31"/>
      <c r="K30" s="32"/>
      <c r="L30" s="32"/>
      <c r="M30" s="33">
        <f t="shared" si="4"/>
        <v>0</v>
      </c>
      <c r="N30" s="19"/>
    </row>
    <row r="31" spans="1:14" ht="30.75" customHeight="1" x14ac:dyDescent="0.25">
      <c r="A31" s="47" t="s">
        <v>59</v>
      </c>
      <c r="B31" s="48"/>
      <c r="C31" s="49" t="s">
        <v>60</v>
      </c>
      <c r="D31" s="25" t="s">
        <v>18</v>
      </c>
      <c r="E31" s="26"/>
      <c r="F31" s="27"/>
      <c r="G31" s="28"/>
      <c r="H31" s="29">
        <v>0.2</v>
      </c>
      <c r="I31" s="30"/>
      <c r="J31" s="31"/>
      <c r="K31" s="32"/>
      <c r="L31" s="32"/>
      <c r="M31" s="33">
        <f t="shared" si="4"/>
        <v>0</v>
      </c>
      <c r="N31" s="19"/>
    </row>
    <row r="32" spans="1:14" ht="30.75" customHeight="1" x14ac:dyDescent="0.25">
      <c r="A32" s="47" t="s">
        <v>61</v>
      </c>
      <c r="B32" s="48"/>
      <c r="C32" s="49" t="s">
        <v>62</v>
      </c>
      <c r="D32" s="25" t="s">
        <v>18</v>
      </c>
      <c r="E32" s="26"/>
      <c r="F32" s="27"/>
      <c r="G32" s="28"/>
      <c r="H32" s="29">
        <v>0.2</v>
      </c>
      <c r="I32" s="30"/>
      <c r="J32" s="31"/>
      <c r="K32" s="32"/>
      <c r="L32" s="32"/>
      <c r="M32" s="33">
        <f t="shared" si="4"/>
        <v>0</v>
      </c>
      <c r="N32" s="19"/>
    </row>
    <row r="33" spans="1:14" ht="30.75" customHeight="1" x14ac:dyDescent="0.25">
      <c r="A33" s="47" t="s">
        <v>63</v>
      </c>
      <c r="B33" s="48"/>
      <c r="C33" s="49" t="s">
        <v>64</v>
      </c>
      <c r="D33" s="25" t="s">
        <v>18</v>
      </c>
      <c r="E33" s="26"/>
      <c r="F33" s="27"/>
      <c r="G33" s="28"/>
      <c r="H33" s="29">
        <v>0.2</v>
      </c>
      <c r="I33" s="30"/>
      <c r="J33" s="31"/>
      <c r="K33" s="32"/>
      <c r="L33" s="32"/>
      <c r="M33" s="33">
        <f t="shared" si="4"/>
        <v>0</v>
      </c>
      <c r="N33" s="19"/>
    </row>
    <row r="34" spans="1:14" ht="30.75" customHeight="1" x14ac:dyDescent="0.25">
      <c r="A34" s="47" t="s">
        <v>65</v>
      </c>
      <c r="B34" s="48"/>
      <c r="C34" s="49" t="s">
        <v>66</v>
      </c>
      <c r="D34" s="25" t="s">
        <v>18</v>
      </c>
      <c r="E34" s="26"/>
      <c r="F34" s="27"/>
      <c r="G34" s="28"/>
      <c r="H34" s="29">
        <v>0.2</v>
      </c>
      <c r="I34" s="30"/>
      <c r="J34" s="31"/>
      <c r="K34" s="32"/>
      <c r="L34" s="32"/>
      <c r="M34" s="33">
        <f t="shared" si="4"/>
        <v>0</v>
      </c>
      <c r="N34" s="19"/>
    </row>
    <row r="35" spans="1:14" ht="30.75" customHeight="1" x14ac:dyDescent="0.25">
      <c r="A35" s="47" t="s">
        <v>67</v>
      </c>
      <c r="B35" s="48"/>
      <c r="C35" s="49" t="s">
        <v>68</v>
      </c>
      <c r="D35" s="25" t="s">
        <v>18</v>
      </c>
      <c r="E35" s="26"/>
      <c r="F35" s="27"/>
      <c r="G35" s="28"/>
      <c r="H35" s="29">
        <v>0.2</v>
      </c>
      <c r="I35" s="30"/>
      <c r="J35" s="31"/>
      <c r="K35" s="32"/>
      <c r="L35" s="32"/>
      <c r="M35" s="33">
        <f t="shared" si="4"/>
        <v>0</v>
      </c>
      <c r="N35" s="19"/>
    </row>
    <row r="36" spans="1:14" ht="30.75" customHeight="1" x14ac:dyDescent="0.25">
      <c r="A36" s="47" t="s">
        <v>69</v>
      </c>
      <c r="B36" s="48"/>
      <c r="C36" s="49" t="s">
        <v>70</v>
      </c>
      <c r="D36" s="25" t="s">
        <v>18</v>
      </c>
      <c r="E36" s="26"/>
      <c r="F36" s="27"/>
      <c r="G36" s="28"/>
      <c r="H36" s="29">
        <v>0.2</v>
      </c>
      <c r="I36" s="30"/>
      <c r="J36" s="31"/>
      <c r="K36" s="32"/>
      <c r="L36" s="32"/>
      <c r="M36" s="33">
        <f t="shared" si="4"/>
        <v>0</v>
      </c>
      <c r="N36" s="19"/>
    </row>
    <row r="37" spans="1:14" ht="30.75" customHeight="1" x14ac:dyDescent="0.25">
      <c r="A37" s="47" t="s">
        <v>71</v>
      </c>
      <c r="B37" s="48"/>
      <c r="C37" s="49" t="s">
        <v>72</v>
      </c>
      <c r="D37" s="25" t="s">
        <v>18</v>
      </c>
      <c r="E37" s="26"/>
      <c r="F37" s="27"/>
      <c r="G37" s="28"/>
      <c r="H37" s="29">
        <v>0.2</v>
      </c>
      <c r="I37" s="30"/>
      <c r="J37" s="31"/>
      <c r="K37" s="32"/>
      <c r="L37" s="32"/>
      <c r="M37" s="33">
        <f t="shared" si="4"/>
        <v>0</v>
      </c>
      <c r="N37" s="19"/>
    </row>
    <row r="38" spans="1:14" ht="30.75" customHeight="1" x14ac:dyDescent="0.25">
      <c r="A38" s="47" t="s">
        <v>73</v>
      </c>
      <c r="B38" s="48"/>
      <c r="C38" s="49" t="s">
        <v>74</v>
      </c>
      <c r="D38" s="25" t="s">
        <v>18</v>
      </c>
      <c r="E38" s="26"/>
      <c r="F38" s="27"/>
      <c r="G38" s="28"/>
      <c r="H38" s="29">
        <v>0.2</v>
      </c>
      <c r="I38" s="30"/>
      <c r="J38" s="31"/>
      <c r="K38" s="32"/>
      <c r="L38" s="32"/>
      <c r="M38" s="33">
        <f t="shared" si="4"/>
        <v>0</v>
      </c>
      <c r="N38" s="19"/>
    </row>
    <row r="39" spans="1:14" ht="30.75" customHeight="1" x14ac:dyDescent="0.25">
      <c r="A39" s="47" t="s">
        <v>75</v>
      </c>
      <c r="B39" s="48"/>
      <c r="C39" s="49" t="s">
        <v>76</v>
      </c>
      <c r="D39" s="25" t="s">
        <v>18</v>
      </c>
      <c r="E39" s="26"/>
      <c r="F39" s="27"/>
      <c r="G39" s="28"/>
      <c r="H39" s="29">
        <v>0.2</v>
      </c>
      <c r="I39" s="30"/>
      <c r="J39" s="31"/>
      <c r="K39" s="32"/>
      <c r="L39" s="32"/>
      <c r="M39" s="33">
        <f t="shared" si="4"/>
        <v>0</v>
      </c>
      <c r="N39" s="19"/>
    </row>
    <row r="40" spans="1:14" ht="17.25" customHeight="1" x14ac:dyDescent="0.25">
      <c r="A40" s="47" t="s">
        <v>77</v>
      </c>
      <c r="B40" s="48"/>
      <c r="C40" s="49" t="s">
        <v>78</v>
      </c>
      <c r="D40" s="25" t="s">
        <v>79</v>
      </c>
      <c r="E40" s="52"/>
      <c r="F40" s="53"/>
      <c r="G40" s="54"/>
      <c r="H40" s="29">
        <v>0.2</v>
      </c>
      <c r="I40" s="30"/>
      <c r="J40" s="31"/>
      <c r="K40" s="32"/>
      <c r="L40" s="32"/>
      <c r="M40" s="33">
        <f t="shared" si="4"/>
        <v>0</v>
      </c>
      <c r="N40" s="19"/>
    </row>
    <row r="41" spans="1:14" ht="17.25" customHeight="1" x14ac:dyDescent="0.25">
      <c r="A41" s="47" t="s">
        <v>80</v>
      </c>
      <c r="B41" s="48"/>
      <c r="C41" s="49" t="s">
        <v>81</v>
      </c>
      <c r="D41" s="25" t="s">
        <v>18</v>
      </c>
      <c r="E41" s="26"/>
      <c r="F41" s="27"/>
      <c r="G41" s="28"/>
      <c r="H41" s="29">
        <v>0.2</v>
      </c>
      <c r="I41" s="30"/>
      <c r="J41" s="31"/>
      <c r="K41" s="32"/>
      <c r="L41" s="32"/>
      <c r="M41" s="33">
        <f t="shared" si="4"/>
        <v>0</v>
      </c>
      <c r="N41" s="19"/>
    </row>
    <row r="42" spans="1:14" ht="15" customHeight="1" x14ac:dyDescent="0.15">
      <c r="A42" s="85" t="s">
        <v>82</v>
      </c>
      <c r="B42" s="86"/>
      <c r="C42" s="86"/>
      <c r="D42" s="86"/>
      <c r="E42" s="86"/>
      <c r="F42" s="86"/>
      <c r="G42" s="86"/>
      <c r="H42" s="86"/>
      <c r="I42" s="86"/>
      <c r="M42" s="50">
        <f>SUM(M$29:M$41)</f>
        <v>0</v>
      </c>
      <c r="N42" s="51"/>
    </row>
    <row r="43" spans="1:14" ht="31.5" customHeight="1" x14ac:dyDescent="0.2">
      <c r="A43" s="23" t="s">
        <v>83</v>
      </c>
      <c r="B43" s="21"/>
      <c r="C43" s="24" t="s">
        <v>84</v>
      </c>
      <c r="D43" s="14"/>
      <c r="E43" s="15"/>
      <c r="F43" s="14"/>
      <c r="G43" s="16"/>
      <c r="H43" s="17"/>
      <c r="I43" s="16"/>
      <c r="J43" s="15"/>
      <c r="K43" s="15"/>
      <c r="L43" s="15"/>
      <c r="M43" s="18"/>
      <c r="N43" s="19"/>
    </row>
    <row r="44" spans="1:14" ht="17.25" customHeight="1" x14ac:dyDescent="0.25">
      <c r="A44" s="47" t="s">
        <v>85</v>
      </c>
      <c r="B44" s="48"/>
      <c r="C44" s="49" t="s">
        <v>86</v>
      </c>
      <c r="D44" s="25" t="s">
        <v>18</v>
      </c>
      <c r="E44" s="26"/>
      <c r="F44" s="27"/>
      <c r="G44" s="28"/>
      <c r="H44" s="29">
        <v>0.2</v>
      </c>
      <c r="I44" s="30"/>
      <c r="J44" s="31"/>
      <c r="K44" s="32"/>
      <c r="L44" s="32"/>
      <c r="M44" s="33">
        <f t="shared" ref="M44:M45" si="5">IF(ISNUMBER($K44),IF(ISNUMBER($G44),ROUND($K44*$G44,2),ROUND($K44*$F44,2)),IF(ISNUMBER($G44),ROUND($I44*$G44,2),ROUND($I44*$F44,2)))</f>
        <v>0</v>
      </c>
      <c r="N44" s="19"/>
    </row>
    <row r="45" spans="1:14" ht="17.25" customHeight="1" x14ac:dyDescent="0.25">
      <c r="A45" s="47" t="s">
        <v>87</v>
      </c>
      <c r="B45" s="48"/>
      <c r="C45" s="49" t="s">
        <v>88</v>
      </c>
      <c r="D45" s="25" t="s">
        <v>18</v>
      </c>
      <c r="E45" s="26"/>
      <c r="F45" s="27"/>
      <c r="G45" s="28"/>
      <c r="H45" s="29">
        <v>0.2</v>
      </c>
      <c r="I45" s="30"/>
      <c r="J45" s="31"/>
      <c r="K45" s="32"/>
      <c r="L45" s="32"/>
      <c r="M45" s="33">
        <f t="shared" si="5"/>
        <v>0</v>
      </c>
      <c r="N45" s="19"/>
    </row>
    <row r="46" spans="1:14" ht="15" customHeight="1" x14ac:dyDescent="0.15">
      <c r="A46" s="85" t="s">
        <v>89</v>
      </c>
      <c r="B46" s="86"/>
      <c r="C46" s="86"/>
      <c r="D46" s="86"/>
      <c r="E46" s="86"/>
      <c r="F46" s="86"/>
      <c r="G46" s="86"/>
      <c r="H46" s="86"/>
      <c r="I46" s="86"/>
      <c r="M46" s="50">
        <f>SUM(M$44:M$45)</f>
        <v>0</v>
      </c>
      <c r="N46" s="51"/>
    </row>
    <row r="47" spans="1:14" ht="15" customHeight="1" x14ac:dyDescent="0.15">
      <c r="A47" s="89" t="s">
        <v>90</v>
      </c>
      <c r="B47" s="90"/>
      <c r="C47" s="90"/>
      <c r="D47" s="90"/>
      <c r="E47" s="90"/>
      <c r="F47" s="90"/>
      <c r="G47" s="90"/>
      <c r="H47" s="90"/>
      <c r="I47" s="91"/>
      <c r="M47" s="45">
        <f>M$26+SUM(M$29:M$41)+SUM(M$44:M$45)</f>
        <v>0</v>
      </c>
      <c r="N47" s="46"/>
    </row>
    <row r="48" spans="1:14" ht="30" customHeight="1" x14ac:dyDescent="0.2">
      <c r="A48" s="20" t="s">
        <v>91</v>
      </c>
      <c r="B48" s="21"/>
      <c r="C48" s="22" t="s">
        <v>92</v>
      </c>
      <c r="D48" s="14"/>
      <c r="E48" s="15"/>
      <c r="F48" s="14"/>
      <c r="G48" s="16"/>
      <c r="H48" s="17"/>
      <c r="I48" s="16"/>
      <c r="J48" s="15"/>
      <c r="K48" s="15"/>
      <c r="L48" s="15"/>
      <c r="M48" s="18"/>
      <c r="N48" s="19"/>
    </row>
    <row r="49" spans="1:14" ht="31.5" customHeight="1" x14ac:dyDescent="0.2">
      <c r="A49" s="23" t="s">
        <v>93</v>
      </c>
      <c r="B49" s="21"/>
      <c r="C49" s="24" t="s">
        <v>94</v>
      </c>
      <c r="D49" s="14"/>
      <c r="E49" s="15"/>
      <c r="F49" s="14"/>
      <c r="G49" s="16"/>
      <c r="H49" s="17"/>
      <c r="I49" s="16"/>
      <c r="J49" s="15"/>
      <c r="K49" s="15"/>
      <c r="L49" s="15"/>
      <c r="M49" s="18"/>
      <c r="N49" s="19"/>
    </row>
    <row r="50" spans="1:14" ht="31.5" customHeight="1" x14ac:dyDescent="0.2">
      <c r="A50" s="23" t="s">
        <v>95</v>
      </c>
      <c r="B50" s="21"/>
      <c r="C50" s="24" t="s">
        <v>96</v>
      </c>
      <c r="D50" s="14"/>
      <c r="E50" s="15"/>
      <c r="F50" s="14"/>
      <c r="G50" s="16"/>
      <c r="H50" s="17"/>
      <c r="I50" s="16"/>
      <c r="J50" s="15"/>
      <c r="K50" s="15"/>
      <c r="L50" s="15"/>
      <c r="M50" s="18"/>
      <c r="N50" s="19"/>
    </row>
    <row r="51" spans="1:14" ht="30.75" customHeight="1" x14ac:dyDescent="0.25">
      <c r="A51" s="47" t="s">
        <v>97</v>
      </c>
      <c r="B51" s="48"/>
      <c r="C51" s="49" t="s">
        <v>98</v>
      </c>
      <c r="D51" s="25" t="s">
        <v>18</v>
      </c>
      <c r="E51" s="26"/>
      <c r="F51" s="27"/>
      <c r="G51" s="28"/>
      <c r="H51" s="29">
        <v>0.2</v>
      </c>
      <c r="I51" s="30"/>
      <c r="J51" s="31"/>
      <c r="K51" s="32"/>
      <c r="L51" s="32"/>
      <c r="M51" s="33">
        <f t="shared" ref="M51:M54" si="6">IF(ISNUMBER($K51),IF(ISNUMBER($G51),ROUND($K51*$G51,2),ROUND($K51*$F51,2)),IF(ISNUMBER($G51),ROUND($I51*$G51,2),ROUND($I51*$F51,2)))</f>
        <v>0</v>
      </c>
      <c r="N51" s="19"/>
    </row>
    <row r="52" spans="1:14" ht="17.25" customHeight="1" x14ac:dyDescent="0.25">
      <c r="A52" s="47" t="s">
        <v>99</v>
      </c>
      <c r="B52" s="48"/>
      <c r="C52" s="49" t="s">
        <v>100</v>
      </c>
      <c r="D52" s="25" t="s">
        <v>18</v>
      </c>
      <c r="E52" s="26"/>
      <c r="F52" s="27"/>
      <c r="G52" s="28"/>
      <c r="H52" s="29">
        <v>0.2</v>
      </c>
      <c r="I52" s="30"/>
      <c r="J52" s="31"/>
      <c r="K52" s="32"/>
      <c r="L52" s="32"/>
      <c r="M52" s="33">
        <f t="shared" si="6"/>
        <v>0</v>
      </c>
      <c r="N52" s="19"/>
    </row>
    <row r="53" spans="1:14" ht="30.75" customHeight="1" x14ac:dyDescent="0.25">
      <c r="A53" s="47" t="s">
        <v>101</v>
      </c>
      <c r="B53" s="48"/>
      <c r="C53" s="49" t="s">
        <v>102</v>
      </c>
      <c r="D53" s="25" t="s">
        <v>18</v>
      </c>
      <c r="E53" s="26"/>
      <c r="F53" s="27"/>
      <c r="G53" s="28"/>
      <c r="H53" s="29">
        <v>0.2</v>
      </c>
      <c r="I53" s="30"/>
      <c r="J53" s="31"/>
      <c r="K53" s="32"/>
      <c r="L53" s="32"/>
      <c r="M53" s="33">
        <f t="shared" si="6"/>
        <v>0</v>
      </c>
      <c r="N53" s="19"/>
    </row>
    <row r="54" spans="1:14" ht="17.25" customHeight="1" x14ac:dyDescent="0.25">
      <c r="A54" s="47" t="s">
        <v>103</v>
      </c>
      <c r="B54" s="48"/>
      <c r="C54" s="49" t="s">
        <v>104</v>
      </c>
      <c r="D54" s="25" t="s">
        <v>18</v>
      </c>
      <c r="E54" s="26"/>
      <c r="F54" s="27"/>
      <c r="G54" s="28"/>
      <c r="H54" s="29">
        <v>0.2</v>
      </c>
      <c r="I54" s="30"/>
      <c r="J54" s="31"/>
      <c r="K54" s="32"/>
      <c r="L54" s="32"/>
      <c r="M54" s="33">
        <f t="shared" si="6"/>
        <v>0</v>
      </c>
      <c r="N54" s="19"/>
    </row>
    <row r="55" spans="1:14" ht="15" customHeight="1" x14ac:dyDescent="0.15">
      <c r="A55" s="85" t="s">
        <v>105</v>
      </c>
      <c r="B55" s="86"/>
      <c r="C55" s="86"/>
      <c r="D55" s="86"/>
      <c r="E55" s="86"/>
      <c r="F55" s="86"/>
      <c r="G55" s="86"/>
      <c r="H55" s="86"/>
      <c r="I55" s="86"/>
      <c r="M55" s="50">
        <f>SUM(M$51:M$54)</f>
        <v>0</v>
      </c>
      <c r="N55" s="51"/>
    </row>
    <row r="56" spans="1:14" ht="31.5" customHeight="1" x14ac:dyDescent="0.2">
      <c r="A56" s="23" t="s">
        <v>106</v>
      </c>
      <c r="B56" s="21"/>
      <c r="C56" s="24" t="s">
        <v>107</v>
      </c>
      <c r="D56" s="14"/>
      <c r="E56" s="15"/>
      <c r="F56" s="14"/>
      <c r="G56" s="16"/>
      <c r="H56" s="17"/>
      <c r="I56" s="16"/>
      <c r="J56" s="15"/>
      <c r="K56" s="15"/>
      <c r="L56" s="15"/>
      <c r="M56" s="18"/>
      <c r="N56" s="19"/>
    </row>
    <row r="57" spans="1:14" ht="17.25" customHeight="1" x14ac:dyDescent="0.25">
      <c r="A57" s="47" t="s">
        <v>108</v>
      </c>
      <c r="B57" s="48"/>
      <c r="C57" s="49" t="s">
        <v>109</v>
      </c>
      <c r="D57" s="14"/>
      <c r="E57" s="15"/>
      <c r="F57" s="14"/>
      <c r="G57" s="16"/>
      <c r="H57" s="17"/>
      <c r="I57" s="16"/>
      <c r="J57" s="15"/>
      <c r="K57" s="15"/>
      <c r="L57" s="15"/>
      <c r="M57" s="18"/>
      <c r="N57" s="19"/>
    </row>
    <row r="58" spans="1:14" ht="29.25" customHeight="1" x14ac:dyDescent="0.2">
      <c r="A58" s="55" t="s">
        <v>110</v>
      </c>
      <c r="B58" s="21"/>
      <c r="C58" s="56" t="s">
        <v>111</v>
      </c>
      <c r="D58" s="25" t="s">
        <v>112</v>
      </c>
      <c r="E58" s="26"/>
      <c r="F58" s="27"/>
      <c r="G58" s="28"/>
      <c r="H58" s="29">
        <v>0.2</v>
      </c>
      <c r="I58" s="30"/>
      <c r="J58" s="31"/>
      <c r="K58" s="32"/>
      <c r="L58" s="32"/>
      <c r="M58" s="33">
        <f t="shared" ref="M58:M59" si="7">IF(ISNUMBER($K58),IF(ISNUMBER($G58),ROUND($K58*$G58,2),ROUND($K58*$F58,2)),IF(ISNUMBER($G58),ROUND($I58*$G58,2),ROUND($I58*$F58,2)))</f>
        <v>0</v>
      </c>
      <c r="N58" s="19"/>
    </row>
    <row r="59" spans="1:14" ht="16.5" customHeight="1" x14ac:dyDescent="0.2">
      <c r="A59" s="55" t="s">
        <v>113</v>
      </c>
      <c r="B59" s="21"/>
      <c r="C59" s="56" t="s">
        <v>114</v>
      </c>
      <c r="D59" s="25" t="s">
        <v>18</v>
      </c>
      <c r="E59" s="26"/>
      <c r="F59" s="27"/>
      <c r="G59" s="28"/>
      <c r="H59" s="29">
        <v>0.2</v>
      </c>
      <c r="I59" s="30"/>
      <c r="J59" s="31"/>
      <c r="K59" s="32"/>
      <c r="L59" s="32"/>
      <c r="M59" s="33">
        <f t="shared" si="7"/>
        <v>0</v>
      </c>
      <c r="N59" s="19"/>
    </row>
    <row r="60" spans="1:14" ht="15" customHeight="1" x14ac:dyDescent="0.15">
      <c r="A60" s="87" t="s">
        <v>115</v>
      </c>
      <c r="B60" s="88"/>
      <c r="C60" s="88"/>
      <c r="D60" s="88"/>
      <c r="E60" s="88"/>
      <c r="F60" s="88"/>
      <c r="G60" s="88"/>
      <c r="H60" s="88"/>
      <c r="I60" s="88"/>
      <c r="M60" s="57">
        <f t="shared" ref="M60:M61" si="8">SUM(M$58:M$59)</f>
        <v>0</v>
      </c>
      <c r="N60" s="58"/>
    </row>
    <row r="61" spans="1:14" ht="15" customHeight="1" x14ac:dyDescent="0.15">
      <c r="A61" s="85" t="s">
        <v>116</v>
      </c>
      <c r="B61" s="86"/>
      <c r="C61" s="86"/>
      <c r="D61" s="86"/>
      <c r="E61" s="86"/>
      <c r="F61" s="86"/>
      <c r="G61" s="86"/>
      <c r="H61" s="86"/>
      <c r="I61" s="86"/>
      <c r="M61" s="50">
        <f t="shared" si="8"/>
        <v>0</v>
      </c>
      <c r="N61" s="51"/>
    </row>
    <row r="62" spans="1:14" ht="31.5" customHeight="1" x14ac:dyDescent="0.2">
      <c r="A62" s="23" t="s">
        <v>117</v>
      </c>
      <c r="B62" s="21"/>
      <c r="C62" s="24" t="s">
        <v>118</v>
      </c>
      <c r="D62" s="14"/>
      <c r="E62" s="15"/>
      <c r="F62" s="14"/>
      <c r="G62" s="16"/>
      <c r="H62" s="17"/>
      <c r="I62" s="16"/>
      <c r="J62" s="15"/>
      <c r="K62" s="15"/>
      <c r="L62" s="15"/>
      <c r="M62" s="18"/>
      <c r="N62" s="19"/>
    </row>
    <row r="63" spans="1:14" ht="17.25" customHeight="1" x14ac:dyDescent="0.25">
      <c r="A63" s="47" t="s">
        <v>119</v>
      </c>
      <c r="B63" s="48"/>
      <c r="C63" s="49" t="s">
        <v>120</v>
      </c>
      <c r="D63" s="14"/>
      <c r="E63" s="15"/>
      <c r="F63" s="14"/>
      <c r="G63" s="16"/>
      <c r="H63" s="17"/>
      <c r="I63" s="16"/>
      <c r="J63" s="15"/>
      <c r="K63" s="15"/>
      <c r="L63" s="15"/>
      <c r="M63" s="18"/>
      <c r="N63" s="19"/>
    </row>
    <row r="64" spans="1:14" ht="16.5" customHeight="1" x14ac:dyDescent="0.2">
      <c r="A64" s="55" t="s">
        <v>121</v>
      </c>
      <c r="B64" s="21"/>
      <c r="C64" s="56" t="s">
        <v>122</v>
      </c>
      <c r="D64" s="25" t="s">
        <v>112</v>
      </c>
      <c r="E64" s="26"/>
      <c r="F64" s="27"/>
      <c r="G64" s="28"/>
      <c r="H64" s="29">
        <v>0.2</v>
      </c>
      <c r="I64" s="30"/>
      <c r="J64" s="31"/>
      <c r="K64" s="32"/>
      <c r="L64" s="32"/>
      <c r="M64" s="33">
        <f t="shared" ref="M64:M66" si="9">IF(ISNUMBER($K64),IF(ISNUMBER($G64),ROUND($K64*$G64,2),ROUND($K64*$F64,2)),IF(ISNUMBER($G64),ROUND($I64*$G64,2),ROUND($I64*$F64,2)))</f>
        <v>0</v>
      </c>
      <c r="N64" s="19"/>
    </row>
    <row r="65" spans="1:14" ht="16.5" customHeight="1" x14ac:dyDescent="0.2">
      <c r="A65" s="55" t="s">
        <v>123</v>
      </c>
      <c r="B65" s="21"/>
      <c r="C65" s="56" t="s">
        <v>124</v>
      </c>
      <c r="D65" s="25" t="s">
        <v>112</v>
      </c>
      <c r="E65" s="26"/>
      <c r="F65" s="27"/>
      <c r="G65" s="28"/>
      <c r="H65" s="29">
        <v>0.2</v>
      </c>
      <c r="I65" s="30"/>
      <c r="J65" s="31"/>
      <c r="K65" s="32"/>
      <c r="L65" s="32"/>
      <c r="M65" s="33">
        <f t="shared" si="9"/>
        <v>0</v>
      </c>
      <c r="N65" s="19"/>
    </row>
    <row r="66" spans="1:14" ht="16.5" customHeight="1" x14ac:dyDescent="0.2">
      <c r="A66" s="55" t="s">
        <v>125</v>
      </c>
      <c r="B66" s="21"/>
      <c r="C66" s="56" t="s">
        <v>126</v>
      </c>
      <c r="D66" s="25" t="s">
        <v>18</v>
      </c>
      <c r="E66" s="26"/>
      <c r="F66" s="27"/>
      <c r="G66" s="28"/>
      <c r="H66" s="29">
        <v>0.2</v>
      </c>
      <c r="I66" s="30"/>
      <c r="J66" s="31"/>
      <c r="K66" s="32"/>
      <c r="L66" s="32"/>
      <c r="M66" s="33">
        <f t="shared" si="9"/>
        <v>0</v>
      </c>
      <c r="N66" s="19"/>
    </row>
    <row r="67" spans="1:14" ht="15" customHeight="1" x14ac:dyDescent="0.15">
      <c r="A67" s="87" t="s">
        <v>127</v>
      </c>
      <c r="B67" s="88"/>
      <c r="C67" s="88"/>
      <c r="D67" s="88"/>
      <c r="E67" s="88"/>
      <c r="F67" s="88"/>
      <c r="G67" s="88"/>
      <c r="H67" s="88"/>
      <c r="I67" s="88"/>
      <c r="M67" s="57">
        <f t="shared" ref="M67:M68" si="10">SUM(M$64:M$66)</f>
        <v>0</v>
      </c>
      <c r="N67" s="58"/>
    </row>
    <row r="68" spans="1:14" ht="15" customHeight="1" x14ac:dyDescent="0.15">
      <c r="A68" s="85" t="s">
        <v>128</v>
      </c>
      <c r="B68" s="86"/>
      <c r="C68" s="86"/>
      <c r="D68" s="86"/>
      <c r="E68" s="86"/>
      <c r="F68" s="86"/>
      <c r="G68" s="86"/>
      <c r="H68" s="86"/>
      <c r="I68" s="86"/>
      <c r="M68" s="50">
        <f t="shared" si="10"/>
        <v>0</v>
      </c>
      <c r="N68" s="51"/>
    </row>
    <row r="69" spans="1:14" ht="31.5" customHeight="1" x14ac:dyDescent="0.2">
      <c r="A69" s="23" t="s">
        <v>129</v>
      </c>
      <c r="B69" s="21"/>
      <c r="C69" s="24" t="s">
        <v>130</v>
      </c>
      <c r="D69" s="14"/>
      <c r="E69" s="15"/>
      <c r="F69" s="14"/>
      <c r="G69" s="16"/>
      <c r="H69" s="17"/>
      <c r="I69" s="16"/>
      <c r="J69" s="15"/>
      <c r="K69" s="15"/>
      <c r="L69" s="15"/>
      <c r="M69" s="18"/>
      <c r="N69" s="19"/>
    </row>
    <row r="70" spans="1:14" ht="17.25" customHeight="1" x14ac:dyDescent="0.25">
      <c r="A70" s="47" t="s">
        <v>131</v>
      </c>
      <c r="B70" s="48"/>
      <c r="C70" s="49" t="s">
        <v>132</v>
      </c>
      <c r="D70" s="25" t="s">
        <v>112</v>
      </c>
      <c r="E70" s="26"/>
      <c r="F70" s="27"/>
      <c r="G70" s="28"/>
      <c r="H70" s="29">
        <v>0.2</v>
      </c>
      <c r="I70" s="30"/>
      <c r="J70" s="31"/>
      <c r="K70" s="32"/>
      <c r="L70" s="32"/>
      <c r="M70" s="33">
        <f>IF(ISNUMBER($K70),IF(ISNUMBER($G70),ROUND($K70*$G70,2),ROUND($K70*$F70,2)),IF(ISNUMBER($G70),ROUND($I70*$G70,2),ROUND($I70*$F70,2)))</f>
        <v>0</v>
      </c>
      <c r="N70" s="19"/>
    </row>
    <row r="71" spans="1:14" ht="15" customHeight="1" x14ac:dyDescent="0.15">
      <c r="A71" s="85" t="s">
        <v>133</v>
      </c>
      <c r="B71" s="86"/>
      <c r="C71" s="86"/>
      <c r="D71" s="86"/>
      <c r="E71" s="86"/>
      <c r="F71" s="86"/>
      <c r="G71" s="86"/>
      <c r="H71" s="86"/>
      <c r="I71" s="86"/>
      <c r="M71" s="50">
        <f>M$70</f>
        <v>0</v>
      </c>
      <c r="N71" s="51"/>
    </row>
    <row r="72" spans="1:14" ht="31.5" customHeight="1" x14ac:dyDescent="0.2">
      <c r="A72" s="23" t="s">
        <v>134</v>
      </c>
      <c r="B72" s="21"/>
      <c r="C72" s="24" t="s">
        <v>135</v>
      </c>
      <c r="D72" s="14"/>
      <c r="E72" s="15"/>
      <c r="F72" s="14"/>
      <c r="G72" s="16"/>
      <c r="H72" s="17"/>
      <c r="I72" s="16"/>
      <c r="J72" s="15"/>
      <c r="K72" s="15"/>
      <c r="L72" s="15"/>
      <c r="M72" s="18"/>
      <c r="N72" s="19"/>
    </row>
    <row r="73" spans="1:14" ht="17.25" customHeight="1" x14ac:dyDescent="0.25">
      <c r="A73" s="47" t="s">
        <v>136</v>
      </c>
      <c r="B73" s="48"/>
      <c r="C73" s="49" t="s">
        <v>137</v>
      </c>
      <c r="D73" s="14"/>
      <c r="E73" s="15"/>
      <c r="F73" s="14"/>
      <c r="G73" s="16"/>
      <c r="H73" s="17"/>
      <c r="I73" s="16"/>
      <c r="J73" s="15"/>
      <c r="K73" s="15"/>
      <c r="L73" s="15"/>
      <c r="M73" s="18"/>
      <c r="N73" s="19"/>
    </row>
    <row r="74" spans="1:14" ht="29.25" customHeight="1" x14ac:dyDescent="0.2">
      <c r="A74" s="55" t="s">
        <v>138</v>
      </c>
      <c r="B74" s="21"/>
      <c r="C74" s="56" t="s">
        <v>139</v>
      </c>
      <c r="D74" s="25" t="s">
        <v>18</v>
      </c>
      <c r="E74" s="26"/>
      <c r="F74" s="27"/>
      <c r="G74" s="28"/>
      <c r="H74" s="29">
        <v>0.2</v>
      </c>
      <c r="I74" s="30"/>
      <c r="J74" s="31"/>
      <c r="K74" s="32"/>
      <c r="L74" s="32"/>
      <c r="M74" s="33">
        <f t="shared" ref="M74:M75" si="11">IF(ISNUMBER($K74),IF(ISNUMBER($G74),ROUND($K74*$G74,2),ROUND($K74*$F74,2)),IF(ISNUMBER($G74),ROUND($I74*$G74,2),ROUND($I74*$F74,2)))</f>
        <v>0</v>
      </c>
      <c r="N74" s="19"/>
    </row>
    <row r="75" spans="1:14" ht="16.5" customHeight="1" x14ac:dyDescent="0.2">
      <c r="A75" s="55" t="s">
        <v>140</v>
      </c>
      <c r="B75" s="21"/>
      <c r="C75" s="56" t="s">
        <v>141</v>
      </c>
      <c r="D75" s="25" t="s">
        <v>18</v>
      </c>
      <c r="E75" s="26"/>
      <c r="F75" s="27"/>
      <c r="G75" s="28"/>
      <c r="H75" s="29">
        <v>0.2</v>
      </c>
      <c r="I75" s="30"/>
      <c r="J75" s="31"/>
      <c r="K75" s="32"/>
      <c r="L75" s="32"/>
      <c r="M75" s="33">
        <f t="shared" si="11"/>
        <v>0</v>
      </c>
      <c r="N75" s="19"/>
    </row>
    <row r="76" spans="1:14" ht="15" customHeight="1" x14ac:dyDescent="0.15">
      <c r="A76" s="87" t="s">
        <v>142</v>
      </c>
      <c r="B76" s="88"/>
      <c r="C76" s="88"/>
      <c r="D76" s="88"/>
      <c r="E76" s="88"/>
      <c r="F76" s="88"/>
      <c r="G76" s="88"/>
      <c r="H76" s="88"/>
      <c r="I76" s="88"/>
      <c r="M76" s="57">
        <f>SUM(M$74:M$75)</f>
        <v>0</v>
      </c>
      <c r="N76" s="58"/>
    </row>
    <row r="77" spans="1:14" ht="17.25" customHeight="1" x14ac:dyDescent="0.25">
      <c r="A77" s="47" t="s">
        <v>143</v>
      </c>
      <c r="B77" s="48"/>
      <c r="C77" s="49" t="s">
        <v>144</v>
      </c>
      <c r="D77" s="14"/>
      <c r="E77" s="15"/>
      <c r="F77" s="14"/>
      <c r="G77" s="16"/>
      <c r="H77" s="17"/>
      <c r="I77" s="16"/>
      <c r="J77" s="15"/>
      <c r="K77" s="15"/>
      <c r="L77" s="15"/>
      <c r="M77" s="18"/>
      <c r="N77" s="19"/>
    </row>
    <row r="78" spans="1:14" ht="16.5" customHeight="1" x14ac:dyDescent="0.2">
      <c r="A78" s="55" t="s">
        <v>145</v>
      </c>
      <c r="B78" s="21"/>
      <c r="C78" s="56" t="s">
        <v>146</v>
      </c>
      <c r="D78" s="25" t="s">
        <v>18</v>
      </c>
      <c r="E78" s="26"/>
      <c r="F78" s="27"/>
      <c r="G78" s="28"/>
      <c r="H78" s="29">
        <v>0.2</v>
      </c>
      <c r="I78" s="30"/>
      <c r="J78" s="31"/>
      <c r="K78" s="32"/>
      <c r="L78" s="32"/>
      <c r="M78" s="33">
        <f t="shared" ref="M78:M79" si="12">IF(ISNUMBER($K78),IF(ISNUMBER($G78),ROUND($K78*$G78,2),ROUND($K78*$F78,2)),IF(ISNUMBER($G78),ROUND($I78*$G78,2),ROUND($I78*$F78,2)))</f>
        <v>0</v>
      </c>
      <c r="N78" s="19"/>
    </row>
    <row r="79" spans="1:14" ht="16.5" customHeight="1" x14ac:dyDescent="0.2">
      <c r="A79" s="55" t="s">
        <v>147</v>
      </c>
      <c r="B79" s="21"/>
      <c r="C79" s="56" t="s">
        <v>114</v>
      </c>
      <c r="D79" s="25" t="s">
        <v>18</v>
      </c>
      <c r="E79" s="26"/>
      <c r="F79" s="27"/>
      <c r="G79" s="28"/>
      <c r="H79" s="29">
        <v>0.2</v>
      </c>
      <c r="I79" s="30"/>
      <c r="J79" s="31"/>
      <c r="K79" s="32"/>
      <c r="L79" s="32"/>
      <c r="M79" s="33">
        <f t="shared" si="12"/>
        <v>0</v>
      </c>
      <c r="N79" s="19"/>
    </row>
    <row r="80" spans="1:14" ht="15" customHeight="1" x14ac:dyDescent="0.15">
      <c r="A80" s="87" t="s">
        <v>148</v>
      </c>
      <c r="B80" s="88"/>
      <c r="C80" s="88"/>
      <c r="D80" s="88"/>
      <c r="E80" s="88"/>
      <c r="F80" s="88"/>
      <c r="G80" s="88"/>
      <c r="H80" s="88"/>
      <c r="I80" s="88"/>
      <c r="M80" s="57">
        <f>SUM(M$78:M$79)</f>
        <v>0</v>
      </c>
      <c r="N80" s="58"/>
    </row>
    <row r="81" spans="1:14" ht="15" customHeight="1" x14ac:dyDescent="0.15">
      <c r="A81" s="85" t="s">
        <v>149</v>
      </c>
      <c r="B81" s="86"/>
      <c r="C81" s="86"/>
      <c r="D81" s="86"/>
      <c r="E81" s="86"/>
      <c r="F81" s="86"/>
      <c r="G81" s="86"/>
      <c r="H81" s="86"/>
      <c r="I81" s="86"/>
      <c r="M81" s="50">
        <f>SUM(M$74:M$75)+SUM(M$78:M$79)</f>
        <v>0</v>
      </c>
      <c r="N81" s="51"/>
    </row>
    <row r="82" spans="1:14" ht="15" customHeight="1" x14ac:dyDescent="0.15">
      <c r="A82" s="89" t="s">
        <v>150</v>
      </c>
      <c r="B82" s="90"/>
      <c r="C82" s="90"/>
      <c r="D82" s="90"/>
      <c r="E82" s="90"/>
      <c r="F82" s="90"/>
      <c r="G82" s="90"/>
      <c r="H82" s="90"/>
      <c r="I82" s="91"/>
      <c r="M82" s="45">
        <f>SUM(M$51:M$54)+SUM(M$58:M$59)+SUM(M$64:M$66)+M$70+SUM(M$74:M$75)+SUM(M$78:M$79)</f>
        <v>0</v>
      </c>
      <c r="N82" s="46"/>
    </row>
    <row r="83" spans="1:14" ht="30" customHeight="1" x14ac:dyDescent="0.2">
      <c r="A83" s="20" t="s">
        <v>151</v>
      </c>
      <c r="B83" s="21"/>
      <c r="C83" s="22" t="s">
        <v>152</v>
      </c>
      <c r="D83" s="14"/>
      <c r="E83" s="15"/>
      <c r="F83" s="14"/>
      <c r="G83" s="16"/>
      <c r="H83" s="17"/>
      <c r="I83" s="16"/>
      <c r="J83" s="15"/>
      <c r="K83" s="15"/>
      <c r="L83" s="15"/>
      <c r="M83" s="18"/>
      <c r="N83" s="19"/>
    </row>
    <row r="84" spans="1:14" ht="31.5" customHeight="1" x14ac:dyDescent="0.2">
      <c r="A84" s="23" t="s">
        <v>153</v>
      </c>
      <c r="B84" s="21"/>
      <c r="C84" s="24" t="s">
        <v>154</v>
      </c>
      <c r="D84" s="25" t="s">
        <v>155</v>
      </c>
      <c r="E84" s="26"/>
      <c r="F84" s="27"/>
      <c r="G84" s="28"/>
      <c r="H84" s="29">
        <v>0.2</v>
      </c>
      <c r="I84" s="30"/>
      <c r="J84" s="31"/>
      <c r="K84" s="32"/>
      <c r="L84" s="32"/>
      <c r="M84" s="33">
        <f>IF(ISNUMBER($K84),IF(ISNUMBER($G84),ROUND($K84*$G84,2),ROUND($K84*$F84,2)),IF(ISNUMBER($G84),ROUND($I84*$G84,2),ROUND($I84*$F84,2)))</f>
        <v>0</v>
      </c>
      <c r="N84" s="19"/>
    </row>
    <row r="85" spans="1:14" ht="31.5" customHeight="1" x14ac:dyDescent="0.2">
      <c r="A85" s="23" t="s">
        <v>156</v>
      </c>
      <c r="B85" s="21"/>
      <c r="C85" s="24" t="s">
        <v>157</v>
      </c>
      <c r="D85" s="14"/>
      <c r="E85" s="15"/>
      <c r="F85" s="14"/>
      <c r="G85" s="16"/>
      <c r="H85" s="17"/>
      <c r="I85" s="16"/>
      <c r="J85" s="15"/>
      <c r="K85" s="15"/>
      <c r="L85" s="15"/>
      <c r="M85" s="18"/>
      <c r="N85" s="19"/>
    </row>
    <row r="86" spans="1:14" ht="17.25" customHeight="1" x14ac:dyDescent="0.25">
      <c r="A86" s="47" t="s">
        <v>158</v>
      </c>
      <c r="B86" s="48"/>
      <c r="C86" s="49" t="s">
        <v>159</v>
      </c>
      <c r="D86" s="14"/>
      <c r="E86" s="15"/>
      <c r="F86" s="14"/>
      <c r="G86" s="16"/>
      <c r="H86" s="17"/>
      <c r="I86" s="16"/>
      <c r="J86" s="15"/>
      <c r="K86" s="15"/>
      <c r="L86" s="15"/>
      <c r="M86" s="18"/>
      <c r="N86" s="19"/>
    </row>
    <row r="87" spans="1:14" ht="16.5" customHeight="1" x14ac:dyDescent="0.2">
      <c r="A87" s="55" t="s">
        <v>160</v>
      </c>
      <c r="B87" s="21"/>
      <c r="C87" s="56" t="s">
        <v>161</v>
      </c>
      <c r="D87" s="25" t="s">
        <v>162</v>
      </c>
      <c r="E87" s="52"/>
      <c r="F87" s="53"/>
      <c r="G87" s="54"/>
      <c r="H87" s="29">
        <v>0.2</v>
      </c>
      <c r="I87" s="30"/>
      <c r="J87" s="31"/>
      <c r="K87" s="32"/>
      <c r="L87" s="32"/>
      <c r="M87" s="33">
        <f t="shared" ref="M87:M91" si="13">IF(ISNUMBER($K87),IF(ISNUMBER($G87),ROUND($K87*$G87,2),ROUND($K87*$F87,2)),IF(ISNUMBER($G87),ROUND($I87*$G87,2),ROUND($I87*$F87,2)))</f>
        <v>0</v>
      </c>
      <c r="N87" s="19"/>
    </row>
    <row r="88" spans="1:14" ht="16.5" customHeight="1" x14ac:dyDescent="0.2">
      <c r="A88" s="55" t="s">
        <v>163</v>
      </c>
      <c r="B88" s="21"/>
      <c r="C88" s="56" t="s">
        <v>164</v>
      </c>
      <c r="D88" s="25" t="s">
        <v>162</v>
      </c>
      <c r="E88" s="52"/>
      <c r="F88" s="53"/>
      <c r="G88" s="54"/>
      <c r="H88" s="29">
        <v>0.2</v>
      </c>
      <c r="I88" s="30"/>
      <c r="J88" s="31"/>
      <c r="K88" s="32"/>
      <c r="L88" s="32"/>
      <c r="M88" s="33">
        <f t="shared" si="13"/>
        <v>0</v>
      </c>
      <c r="N88" s="19"/>
    </row>
    <row r="89" spans="1:14" ht="16.5" customHeight="1" x14ac:dyDescent="0.2">
      <c r="A89" s="55" t="s">
        <v>165</v>
      </c>
      <c r="B89" s="21"/>
      <c r="C89" s="56" t="s">
        <v>166</v>
      </c>
      <c r="D89" s="25" t="s">
        <v>162</v>
      </c>
      <c r="E89" s="52"/>
      <c r="F89" s="53"/>
      <c r="G89" s="54"/>
      <c r="H89" s="29">
        <v>0.2</v>
      </c>
      <c r="I89" s="30"/>
      <c r="J89" s="31"/>
      <c r="K89" s="32"/>
      <c r="L89" s="32"/>
      <c r="M89" s="33">
        <f t="shared" si="13"/>
        <v>0</v>
      </c>
      <c r="N89" s="19"/>
    </row>
    <row r="90" spans="1:14" ht="16.5" customHeight="1" x14ac:dyDescent="0.2">
      <c r="A90" s="55" t="s">
        <v>167</v>
      </c>
      <c r="B90" s="21"/>
      <c r="C90" s="56" t="s">
        <v>168</v>
      </c>
      <c r="D90" s="25" t="s">
        <v>162</v>
      </c>
      <c r="E90" s="52"/>
      <c r="F90" s="53"/>
      <c r="G90" s="54"/>
      <c r="H90" s="29">
        <v>0.2</v>
      </c>
      <c r="I90" s="30"/>
      <c r="J90" s="31"/>
      <c r="K90" s="32"/>
      <c r="L90" s="32"/>
      <c r="M90" s="33">
        <f t="shared" si="13"/>
        <v>0</v>
      </c>
      <c r="N90" s="19"/>
    </row>
    <row r="91" spans="1:14" ht="16.5" customHeight="1" x14ac:dyDescent="0.2">
      <c r="A91" s="55" t="s">
        <v>169</v>
      </c>
      <c r="B91" s="21"/>
      <c r="C91" s="56" t="s">
        <v>170</v>
      </c>
      <c r="D91" s="25" t="s">
        <v>162</v>
      </c>
      <c r="E91" s="52"/>
      <c r="F91" s="53"/>
      <c r="G91" s="54"/>
      <c r="H91" s="29">
        <v>0.2</v>
      </c>
      <c r="I91" s="30"/>
      <c r="J91" s="31"/>
      <c r="K91" s="32"/>
      <c r="L91" s="32"/>
      <c r="M91" s="33">
        <f t="shared" si="13"/>
        <v>0</v>
      </c>
      <c r="N91" s="19"/>
    </row>
    <row r="92" spans="1:14" ht="15" customHeight="1" x14ac:dyDescent="0.15">
      <c r="A92" s="87" t="s">
        <v>171</v>
      </c>
      <c r="B92" s="88"/>
      <c r="C92" s="88"/>
      <c r="D92" s="88"/>
      <c r="E92" s="88"/>
      <c r="F92" s="88"/>
      <c r="G92" s="88"/>
      <c r="H92" s="88"/>
      <c r="I92" s="88"/>
      <c r="M92" s="57">
        <f>SUM(M$87:M$91)</f>
        <v>0</v>
      </c>
      <c r="N92" s="58"/>
    </row>
    <row r="93" spans="1:14" ht="17.25" customHeight="1" x14ac:dyDescent="0.25">
      <c r="A93" s="47" t="s">
        <v>172</v>
      </c>
      <c r="B93" s="48"/>
      <c r="C93" s="49" t="s">
        <v>173</v>
      </c>
      <c r="D93" s="25" t="s">
        <v>18</v>
      </c>
      <c r="E93" s="26"/>
      <c r="F93" s="27"/>
      <c r="G93" s="28"/>
      <c r="H93" s="29">
        <v>0.2</v>
      </c>
      <c r="I93" s="30"/>
      <c r="J93" s="31"/>
      <c r="K93" s="32"/>
      <c r="L93" s="32"/>
      <c r="M93" s="33">
        <f t="shared" ref="M93:M95" si="14">IF(ISNUMBER($K93),IF(ISNUMBER($G93),ROUND($K93*$G93,2),ROUND($K93*$F93,2)),IF(ISNUMBER($G93),ROUND($I93*$G93,2),ROUND($I93*$F93,2)))</f>
        <v>0</v>
      </c>
      <c r="N93" s="19"/>
    </row>
    <row r="94" spans="1:14" ht="17.25" customHeight="1" x14ac:dyDescent="0.25">
      <c r="A94" s="47" t="s">
        <v>174</v>
      </c>
      <c r="B94" s="48"/>
      <c r="C94" s="49" t="s">
        <v>175</v>
      </c>
      <c r="D94" s="25" t="s">
        <v>18</v>
      </c>
      <c r="E94" s="26"/>
      <c r="F94" s="27"/>
      <c r="G94" s="28"/>
      <c r="H94" s="29">
        <v>0.2</v>
      </c>
      <c r="I94" s="30"/>
      <c r="J94" s="31"/>
      <c r="K94" s="32"/>
      <c r="L94" s="32"/>
      <c r="M94" s="33">
        <f t="shared" si="14"/>
        <v>0</v>
      </c>
      <c r="N94" s="19"/>
    </row>
    <row r="95" spans="1:14" ht="17.25" customHeight="1" x14ac:dyDescent="0.25">
      <c r="A95" s="47" t="s">
        <v>176</v>
      </c>
      <c r="B95" s="48"/>
      <c r="C95" s="49" t="s">
        <v>104</v>
      </c>
      <c r="D95" s="25" t="s">
        <v>18</v>
      </c>
      <c r="E95" s="26"/>
      <c r="F95" s="27"/>
      <c r="G95" s="28"/>
      <c r="H95" s="29">
        <v>0.2</v>
      </c>
      <c r="I95" s="30"/>
      <c r="J95" s="31"/>
      <c r="K95" s="32"/>
      <c r="L95" s="32"/>
      <c r="M95" s="33">
        <f t="shared" si="14"/>
        <v>0</v>
      </c>
      <c r="N95" s="19"/>
    </row>
    <row r="96" spans="1:14" ht="15" customHeight="1" x14ac:dyDescent="0.15">
      <c r="A96" s="85" t="s">
        <v>177</v>
      </c>
      <c r="B96" s="86"/>
      <c r="C96" s="86"/>
      <c r="D96" s="86"/>
      <c r="E96" s="86"/>
      <c r="F96" s="86"/>
      <c r="G96" s="86"/>
      <c r="H96" s="86"/>
      <c r="I96" s="86"/>
      <c r="M96" s="50">
        <f>SUM(M$87:M$91)+SUM(M$93:M$95)</f>
        <v>0</v>
      </c>
      <c r="N96" s="51"/>
    </row>
    <row r="97" spans="1:14" ht="31.5" customHeight="1" x14ac:dyDescent="0.2">
      <c r="A97" s="23" t="s">
        <v>178</v>
      </c>
      <c r="B97" s="21"/>
      <c r="C97" s="24" t="s">
        <v>179</v>
      </c>
      <c r="D97" s="14"/>
      <c r="E97" s="15"/>
      <c r="F97" s="14"/>
      <c r="G97" s="16"/>
      <c r="H97" s="17"/>
      <c r="I97" s="16"/>
      <c r="J97" s="15"/>
      <c r="K97" s="15"/>
      <c r="L97" s="15"/>
      <c r="M97" s="18"/>
      <c r="N97" s="19"/>
    </row>
    <row r="98" spans="1:14" ht="17.25" customHeight="1" x14ac:dyDescent="0.25">
      <c r="A98" s="47" t="s">
        <v>180</v>
      </c>
      <c r="B98" s="48"/>
      <c r="C98" s="49" t="s">
        <v>181</v>
      </c>
      <c r="D98" s="14"/>
      <c r="E98" s="15"/>
      <c r="F98" s="14"/>
      <c r="G98" s="16"/>
      <c r="H98" s="17"/>
      <c r="I98" s="16"/>
      <c r="J98" s="15"/>
      <c r="K98" s="15"/>
      <c r="L98" s="15"/>
      <c r="M98" s="18"/>
      <c r="N98" s="19"/>
    </row>
    <row r="99" spans="1:14" ht="29.25" customHeight="1" x14ac:dyDescent="0.2">
      <c r="A99" s="55" t="s">
        <v>182</v>
      </c>
      <c r="B99" s="21"/>
      <c r="C99" s="56" t="s">
        <v>183</v>
      </c>
      <c r="D99" s="25" t="s">
        <v>112</v>
      </c>
      <c r="E99" s="26"/>
      <c r="F99" s="27"/>
      <c r="G99" s="28"/>
      <c r="H99" s="29">
        <v>0.2</v>
      </c>
      <c r="I99" s="30"/>
      <c r="J99" s="31"/>
      <c r="K99" s="32"/>
      <c r="L99" s="32"/>
      <c r="M99" s="33">
        <f t="shared" ref="M99:M100" si="15">IF(ISNUMBER($K99),IF(ISNUMBER($G99),ROUND($K99*$G99,2),ROUND($K99*$F99,2)),IF(ISNUMBER($G99),ROUND($I99*$G99,2),ROUND($I99*$F99,2)))</f>
        <v>0</v>
      </c>
      <c r="N99" s="19"/>
    </row>
    <row r="100" spans="1:14" ht="29.25" customHeight="1" x14ac:dyDescent="0.2">
      <c r="A100" s="55" t="s">
        <v>184</v>
      </c>
      <c r="B100" s="21"/>
      <c r="C100" s="56" t="s">
        <v>185</v>
      </c>
      <c r="D100" s="25" t="s">
        <v>18</v>
      </c>
      <c r="E100" s="26"/>
      <c r="F100" s="27"/>
      <c r="G100" s="28"/>
      <c r="H100" s="29">
        <v>0.2</v>
      </c>
      <c r="I100" s="30"/>
      <c r="J100" s="31"/>
      <c r="K100" s="32"/>
      <c r="L100" s="32"/>
      <c r="M100" s="33">
        <f t="shared" si="15"/>
        <v>0</v>
      </c>
      <c r="N100" s="19"/>
    </row>
    <row r="101" spans="1:14" ht="15" customHeight="1" x14ac:dyDescent="0.15">
      <c r="A101" s="87" t="s">
        <v>186</v>
      </c>
      <c r="B101" s="88"/>
      <c r="C101" s="88"/>
      <c r="D101" s="88"/>
      <c r="E101" s="88"/>
      <c r="F101" s="88"/>
      <c r="G101" s="88"/>
      <c r="H101" s="88"/>
      <c r="I101" s="88"/>
      <c r="M101" s="57">
        <f>SUM(M$99:M$100)</f>
        <v>0</v>
      </c>
      <c r="N101" s="58"/>
    </row>
    <row r="102" spans="1:14" ht="17.25" customHeight="1" x14ac:dyDescent="0.25">
      <c r="A102" s="47" t="s">
        <v>187</v>
      </c>
      <c r="B102" s="48"/>
      <c r="C102" s="49" t="s">
        <v>188</v>
      </c>
      <c r="D102" s="14"/>
      <c r="E102" s="15"/>
      <c r="F102" s="14"/>
      <c r="G102" s="16"/>
      <c r="H102" s="17"/>
      <c r="I102" s="16"/>
      <c r="J102" s="15"/>
      <c r="K102" s="15"/>
      <c r="L102" s="15"/>
      <c r="M102" s="18"/>
      <c r="N102" s="19"/>
    </row>
    <row r="103" spans="1:14" ht="29.25" customHeight="1" x14ac:dyDescent="0.2">
      <c r="A103" s="55" t="s">
        <v>189</v>
      </c>
      <c r="B103" s="21"/>
      <c r="C103" s="56" t="s">
        <v>190</v>
      </c>
      <c r="D103" s="25" t="s">
        <v>112</v>
      </c>
      <c r="E103" s="26"/>
      <c r="F103" s="27"/>
      <c r="G103" s="28"/>
      <c r="H103" s="29">
        <v>0.2</v>
      </c>
      <c r="I103" s="30"/>
      <c r="J103" s="31"/>
      <c r="K103" s="32"/>
      <c r="L103" s="32"/>
      <c r="M103" s="33">
        <f>IF(ISNUMBER($K103),IF(ISNUMBER($G103),ROUND($K103*$G103,2),ROUND($K103*$F103,2)),IF(ISNUMBER($G103),ROUND($I103*$G103,2),ROUND($I103*$F103,2)))</f>
        <v>0</v>
      </c>
      <c r="N103" s="19"/>
    </row>
    <row r="104" spans="1:14" ht="15" customHeight="1" x14ac:dyDescent="0.15">
      <c r="A104" s="87" t="s">
        <v>191</v>
      </c>
      <c r="B104" s="88"/>
      <c r="C104" s="88"/>
      <c r="D104" s="88"/>
      <c r="E104" s="88"/>
      <c r="F104" s="88"/>
      <c r="G104" s="88"/>
      <c r="H104" s="88"/>
      <c r="I104" s="88"/>
      <c r="M104" s="57">
        <f>M$103</f>
        <v>0</v>
      </c>
      <c r="N104" s="58"/>
    </row>
    <row r="105" spans="1:14" ht="17.25" customHeight="1" x14ac:dyDescent="0.25">
      <c r="A105" s="47" t="s">
        <v>192</v>
      </c>
      <c r="B105" s="48"/>
      <c r="C105" s="49" t="s">
        <v>193</v>
      </c>
      <c r="D105" s="14"/>
      <c r="E105" s="15"/>
      <c r="F105" s="14"/>
      <c r="G105" s="16"/>
      <c r="H105" s="17"/>
      <c r="I105" s="16"/>
      <c r="J105" s="15"/>
      <c r="K105" s="15"/>
      <c r="L105" s="15"/>
      <c r="M105" s="18"/>
      <c r="N105" s="19"/>
    </row>
    <row r="106" spans="1:14" ht="16.5" customHeight="1" x14ac:dyDescent="0.2">
      <c r="A106" s="55" t="s">
        <v>194</v>
      </c>
      <c r="B106" s="21"/>
      <c r="C106" s="56" t="s">
        <v>195</v>
      </c>
      <c r="D106" s="25" t="s">
        <v>112</v>
      </c>
      <c r="E106" s="26"/>
      <c r="F106" s="27"/>
      <c r="G106" s="28"/>
      <c r="H106" s="29">
        <v>0.2</v>
      </c>
      <c r="I106" s="30"/>
      <c r="J106" s="31"/>
      <c r="K106" s="32"/>
      <c r="L106" s="32"/>
      <c r="M106" s="33">
        <f>IF(ISNUMBER($K106),IF(ISNUMBER($G106),ROUND($K106*$G106,2),ROUND($K106*$F106,2)),IF(ISNUMBER($G106),ROUND($I106*$G106,2),ROUND($I106*$F106,2)))</f>
        <v>0</v>
      </c>
      <c r="N106" s="19"/>
    </row>
    <row r="107" spans="1:14" ht="15" customHeight="1" x14ac:dyDescent="0.15">
      <c r="A107" s="87" t="s">
        <v>196</v>
      </c>
      <c r="B107" s="88"/>
      <c r="C107" s="88"/>
      <c r="D107" s="88"/>
      <c r="E107" s="88"/>
      <c r="F107" s="88"/>
      <c r="G107" s="88"/>
      <c r="H107" s="88"/>
      <c r="I107" s="88"/>
      <c r="M107" s="57">
        <f>M$106</f>
        <v>0</v>
      </c>
      <c r="N107" s="58"/>
    </row>
    <row r="108" spans="1:14" ht="17.25" customHeight="1" x14ac:dyDescent="0.25">
      <c r="A108" s="47" t="s">
        <v>197</v>
      </c>
      <c r="B108" s="48"/>
      <c r="C108" s="49" t="s">
        <v>198</v>
      </c>
      <c r="D108" s="14"/>
      <c r="E108" s="15"/>
      <c r="F108" s="14"/>
      <c r="G108" s="16"/>
      <c r="H108" s="17"/>
      <c r="I108" s="16"/>
      <c r="J108" s="15"/>
      <c r="K108" s="15"/>
      <c r="L108" s="15"/>
      <c r="M108" s="18"/>
      <c r="N108" s="19"/>
    </row>
    <row r="109" spans="1:14" ht="16.5" customHeight="1" x14ac:dyDescent="0.2">
      <c r="A109" s="55" t="s">
        <v>199</v>
      </c>
      <c r="B109" s="21"/>
      <c r="C109" s="56" t="s">
        <v>200</v>
      </c>
      <c r="D109" s="25" t="s">
        <v>112</v>
      </c>
      <c r="E109" s="26"/>
      <c r="F109" s="27"/>
      <c r="G109" s="28"/>
      <c r="H109" s="29">
        <v>0.2</v>
      </c>
      <c r="I109" s="30"/>
      <c r="J109" s="31"/>
      <c r="K109" s="32"/>
      <c r="L109" s="32"/>
      <c r="M109" s="33">
        <f>IF(ISNUMBER($K109),IF(ISNUMBER($G109),ROUND($K109*$G109,2),ROUND($K109*$F109,2)),IF(ISNUMBER($G109),ROUND($I109*$G109,2),ROUND($I109*$F109,2)))</f>
        <v>0</v>
      </c>
      <c r="N109" s="19"/>
    </row>
    <row r="110" spans="1:14" ht="15" customHeight="1" x14ac:dyDescent="0.15">
      <c r="A110" s="87" t="s">
        <v>201</v>
      </c>
      <c r="B110" s="88"/>
      <c r="C110" s="88"/>
      <c r="D110" s="88"/>
      <c r="E110" s="88"/>
      <c r="F110" s="88"/>
      <c r="G110" s="88"/>
      <c r="H110" s="88"/>
      <c r="I110" s="88"/>
      <c r="M110" s="57">
        <f>M$109</f>
        <v>0</v>
      </c>
      <c r="N110" s="58"/>
    </row>
    <row r="111" spans="1:14" ht="17.25" customHeight="1" x14ac:dyDescent="0.25">
      <c r="A111" s="47" t="s">
        <v>202</v>
      </c>
      <c r="B111" s="48"/>
      <c r="C111" s="49" t="s">
        <v>203</v>
      </c>
      <c r="D111" s="14"/>
      <c r="E111" s="15"/>
      <c r="F111" s="14"/>
      <c r="G111" s="16"/>
      <c r="H111" s="17"/>
      <c r="I111" s="16"/>
      <c r="J111" s="15"/>
      <c r="K111" s="15"/>
      <c r="L111" s="15"/>
      <c r="M111" s="18"/>
      <c r="N111" s="19"/>
    </row>
    <row r="112" spans="1:14" ht="16.5" customHeight="1" x14ac:dyDescent="0.2">
      <c r="A112" s="55" t="s">
        <v>204</v>
      </c>
      <c r="B112" s="21"/>
      <c r="C112" s="56" t="s">
        <v>205</v>
      </c>
      <c r="D112" s="25" t="s">
        <v>18</v>
      </c>
      <c r="E112" s="26"/>
      <c r="F112" s="27"/>
      <c r="G112" s="28"/>
      <c r="H112" s="29">
        <v>0.2</v>
      </c>
      <c r="I112" s="30"/>
      <c r="J112" s="31"/>
      <c r="K112" s="32"/>
      <c r="L112" s="32"/>
      <c r="M112" s="33">
        <f>IF(ISNUMBER($K112),IF(ISNUMBER($G112),ROUND($K112*$G112,2),ROUND($K112*$F112,2)),IF(ISNUMBER($G112),ROUND($I112*$G112,2),ROUND($I112*$F112,2)))</f>
        <v>0</v>
      </c>
      <c r="N112" s="19"/>
    </row>
    <row r="113" spans="1:14" ht="15" customHeight="1" x14ac:dyDescent="0.15">
      <c r="A113" s="87" t="s">
        <v>206</v>
      </c>
      <c r="B113" s="88"/>
      <c r="C113" s="88"/>
      <c r="D113" s="88"/>
      <c r="E113" s="88"/>
      <c r="F113" s="88"/>
      <c r="G113" s="88"/>
      <c r="H113" s="88"/>
      <c r="I113" s="88"/>
      <c r="M113" s="57">
        <f>M$112</f>
        <v>0</v>
      </c>
      <c r="N113" s="58"/>
    </row>
    <row r="114" spans="1:14" ht="15" customHeight="1" x14ac:dyDescent="0.15">
      <c r="A114" s="85" t="s">
        <v>207</v>
      </c>
      <c r="B114" s="86"/>
      <c r="C114" s="86"/>
      <c r="D114" s="86"/>
      <c r="E114" s="86"/>
      <c r="F114" s="86"/>
      <c r="G114" s="86"/>
      <c r="H114" s="86"/>
      <c r="I114" s="86"/>
      <c r="M114" s="50">
        <f>SUM(M$99:M$100)+M$103+M$106+M$109+M$112</f>
        <v>0</v>
      </c>
      <c r="N114" s="51"/>
    </row>
    <row r="115" spans="1:14" ht="31.5" customHeight="1" x14ac:dyDescent="0.2">
      <c r="A115" s="23" t="s">
        <v>208</v>
      </c>
      <c r="B115" s="21"/>
      <c r="C115" s="24" t="s">
        <v>209</v>
      </c>
      <c r="D115" s="14"/>
      <c r="E115" s="15"/>
      <c r="F115" s="14"/>
      <c r="G115" s="16"/>
      <c r="H115" s="17"/>
      <c r="I115" s="16"/>
      <c r="J115" s="15"/>
      <c r="K115" s="15"/>
      <c r="L115" s="15"/>
      <c r="M115" s="18"/>
      <c r="N115" s="19"/>
    </row>
    <row r="116" spans="1:14" ht="17.25" customHeight="1" x14ac:dyDescent="0.25">
      <c r="A116" s="47" t="s">
        <v>210</v>
      </c>
      <c r="B116" s="48"/>
      <c r="C116" s="49" t="s">
        <v>211</v>
      </c>
      <c r="D116" s="25" t="s">
        <v>212</v>
      </c>
      <c r="E116" s="52"/>
      <c r="F116" s="53"/>
      <c r="G116" s="54"/>
      <c r="H116" s="29">
        <v>0.2</v>
      </c>
      <c r="I116" s="30"/>
      <c r="J116" s="31"/>
      <c r="K116" s="32"/>
      <c r="L116" s="32"/>
      <c r="M116" s="33">
        <f>IF(ISNUMBER($K116),IF(ISNUMBER($G116),ROUND($K116*$G116,2),ROUND($K116*$F116,2)),IF(ISNUMBER($G116),ROUND($I116*$G116,2),ROUND($I116*$F116,2)))</f>
        <v>0</v>
      </c>
      <c r="N116" s="19"/>
    </row>
    <row r="117" spans="1:14" ht="15" customHeight="1" x14ac:dyDescent="0.15">
      <c r="A117" s="85" t="s">
        <v>213</v>
      </c>
      <c r="B117" s="86"/>
      <c r="C117" s="86"/>
      <c r="D117" s="86"/>
      <c r="E117" s="86"/>
      <c r="F117" s="86"/>
      <c r="G117" s="86"/>
      <c r="H117" s="86"/>
      <c r="I117" s="86"/>
      <c r="M117" s="50">
        <f>M$116</f>
        <v>0</v>
      </c>
      <c r="N117" s="51"/>
    </row>
    <row r="118" spans="1:14" ht="15" customHeight="1" x14ac:dyDescent="0.15">
      <c r="A118" s="89" t="s">
        <v>214</v>
      </c>
      <c r="B118" s="90"/>
      <c r="C118" s="90"/>
      <c r="D118" s="90"/>
      <c r="E118" s="90"/>
      <c r="F118" s="90"/>
      <c r="G118" s="90"/>
      <c r="H118" s="90"/>
      <c r="I118" s="91"/>
      <c r="M118" s="45">
        <f>M$84+SUM(M$87:M$91)+SUM(M$93:M$95)+SUM(M$99:M$100)+M$103+M$106+M$109+M$112+M$116</f>
        <v>0</v>
      </c>
      <c r="N118" s="46"/>
    </row>
    <row r="119" spans="1:14" ht="30" customHeight="1" x14ac:dyDescent="0.2">
      <c r="A119" s="20" t="s">
        <v>215</v>
      </c>
      <c r="B119" s="21"/>
      <c r="C119" s="22" t="s">
        <v>216</v>
      </c>
      <c r="D119" s="14"/>
      <c r="E119" s="15"/>
      <c r="F119" s="14"/>
      <c r="G119" s="16"/>
      <c r="H119" s="17"/>
      <c r="I119" s="16"/>
      <c r="J119" s="15"/>
      <c r="K119" s="15"/>
      <c r="L119" s="15"/>
      <c r="M119" s="18"/>
      <c r="N119" s="19"/>
    </row>
    <row r="120" spans="1:14" ht="31.5" customHeight="1" x14ac:dyDescent="0.2">
      <c r="A120" s="23" t="s">
        <v>217</v>
      </c>
      <c r="B120" s="21"/>
      <c r="C120" s="24" t="s">
        <v>154</v>
      </c>
      <c r="D120" s="25" t="s">
        <v>155</v>
      </c>
      <c r="E120" s="26"/>
      <c r="F120" s="27"/>
      <c r="G120" s="28"/>
      <c r="H120" s="29">
        <v>0.2</v>
      </c>
      <c r="I120" s="30"/>
      <c r="J120" s="31"/>
      <c r="K120" s="32"/>
      <c r="L120" s="32"/>
      <c r="M120" s="33">
        <f t="shared" ref="M120:M121" si="16">IF(ISNUMBER($K120),IF(ISNUMBER($G120),ROUND($K120*$G120,2),ROUND($K120*$F120,2)),IF(ISNUMBER($G120),ROUND($I120*$G120,2),ROUND($I120*$F120,2)))</f>
        <v>0</v>
      </c>
      <c r="N120" s="19"/>
    </row>
    <row r="121" spans="1:14" ht="31.5" customHeight="1" x14ac:dyDescent="0.2">
      <c r="A121" s="23" t="s">
        <v>218</v>
      </c>
      <c r="B121" s="21"/>
      <c r="C121" s="24" t="s">
        <v>219</v>
      </c>
      <c r="D121" s="25" t="s">
        <v>155</v>
      </c>
      <c r="E121" s="26"/>
      <c r="F121" s="27"/>
      <c r="G121" s="28"/>
      <c r="H121" s="29">
        <v>0.2</v>
      </c>
      <c r="I121" s="30"/>
      <c r="J121" s="31"/>
      <c r="K121" s="32"/>
      <c r="L121" s="32"/>
      <c r="M121" s="33">
        <f t="shared" si="16"/>
        <v>0</v>
      </c>
      <c r="N121" s="19"/>
    </row>
    <row r="122" spans="1:14" ht="31.5" customHeight="1" x14ac:dyDescent="0.2">
      <c r="A122" s="23" t="s">
        <v>220</v>
      </c>
      <c r="B122" s="21"/>
      <c r="C122" s="24" t="s">
        <v>221</v>
      </c>
      <c r="D122" s="14"/>
      <c r="E122" s="15"/>
      <c r="F122" s="14"/>
      <c r="G122" s="16"/>
      <c r="H122" s="17"/>
      <c r="I122" s="16"/>
      <c r="J122" s="15"/>
      <c r="K122" s="15"/>
      <c r="L122" s="15"/>
      <c r="M122" s="18"/>
      <c r="N122" s="19"/>
    </row>
    <row r="123" spans="1:14" ht="17.25" customHeight="1" x14ac:dyDescent="0.25">
      <c r="A123" s="47" t="s">
        <v>222</v>
      </c>
      <c r="B123" s="48"/>
      <c r="C123" s="49" t="s">
        <v>223</v>
      </c>
      <c r="D123" s="14"/>
      <c r="E123" s="15"/>
      <c r="F123" s="14"/>
      <c r="G123" s="16"/>
      <c r="H123" s="17"/>
      <c r="I123" s="16"/>
      <c r="J123" s="15"/>
      <c r="K123" s="15"/>
      <c r="L123" s="15"/>
      <c r="M123" s="18"/>
      <c r="N123" s="19"/>
    </row>
    <row r="124" spans="1:14" ht="16.5" customHeight="1" x14ac:dyDescent="0.2">
      <c r="A124" s="55" t="s">
        <v>224</v>
      </c>
      <c r="B124" s="21"/>
      <c r="C124" s="56" t="s">
        <v>225</v>
      </c>
      <c r="D124" s="25" t="s">
        <v>18</v>
      </c>
      <c r="E124" s="26"/>
      <c r="F124" s="27"/>
      <c r="G124" s="28"/>
      <c r="H124" s="29">
        <v>0.2</v>
      </c>
      <c r="I124" s="30"/>
      <c r="J124" s="31"/>
      <c r="K124" s="32"/>
      <c r="L124" s="32"/>
      <c r="M124" s="33">
        <f t="shared" ref="M124:M126" si="17">IF(ISNUMBER($K124),IF(ISNUMBER($G124),ROUND($K124*$G124,2),ROUND($K124*$F124,2)),IF(ISNUMBER($G124),ROUND($I124*$G124,2),ROUND($I124*$F124,2)))</f>
        <v>0</v>
      </c>
      <c r="N124" s="19"/>
    </row>
    <row r="125" spans="1:14" ht="16.5" customHeight="1" x14ac:dyDescent="0.2">
      <c r="A125" s="55" t="s">
        <v>226</v>
      </c>
      <c r="B125" s="21"/>
      <c r="C125" s="56" t="s">
        <v>227</v>
      </c>
      <c r="D125" s="25" t="s">
        <v>18</v>
      </c>
      <c r="E125" s="26"/>
      <c r="F125" s="27"/>
      <c r="G125" s="28"/>
      <c r="H125" s="29">
        <v>0.2</v>
      </c>
      <c r="I125" s="30"/>
      <c r="J125" s="31"/>
      <c r="K125" s="32"/>
      <c r="L125" s="32"/>
      <c r="M125" s="33">
        <f t="shared" si="17"/>
        <v>0</v>
      </c>
      <c r="N125" s="19"/>
    </row>
    <row r="126" spans="1:14" ht="16.5" customHeight="1" x14ac:dyDescent="0.2">
      <c r="A126" s="55" t="s">
        <v>228</v>
      </c>
      <c r="B126" s="21"/>
      <c r="C126" s="56" t="s">
        <v>229</v>
      </c>
      <c r="D126" s="25" t="s">
        <v>18</v>
      </c>
      <c r="E126" s="26"/>
      <c r="F126" s="27"/>
      <c r="G126" s="28"/>
      <c r="H126" s="29">
        <v>0.2</v>
      </c>
      <c r="I126" s="30"/>
      <c r="J126" s="31"/>
      <c r="K126" s="32"/>
      <c r="L126" s="32"/>
      <c r="M126" s="33">
        <f t="shared" si="17"/>
        <v>0</v>
      </c>
      <c r="N126" s="19"/>
    </row>
    <row r="127" spans="1:14" ht="15" customHeight="1" x14ac:dyDescent="0.15">
      <c r="A127" s="87" t="s">
        <v>230</v>
      </c>
      <c r="B127" s="88"/>
      <c r="C127" s="88"/>
      <c r="D127" s="88"/>
      <c r="E127" s="88"/>
      <c r="F127" s="88"/>
      <c r="G127" s="88"/>
      <c r="H127" s="88"/>
      <c r="I127" s="88"/>
      <c r="M127" s="57">
        <f>SUM(M$124:M$126)</f>
        <v>0</v>
      </c>
      <c r="N127" s="58"/>
    </row>
    <row r="128" spans="1:14" ht="17.25" customHeight="1" x14ac:dyDescent="0.25">
      <c r="A128" s="47" t="s">
        <v>231</v>
      </c>
      <c r="B128" s="48"/>
      <c r="C128" s="49" t="s">
        <v>232</v>
      </c>
      <c r="D128" s="25" t="s">
        <v>233</v>
      </c>
      <c r="E128" s="26"/>
      <c r="F128" s="27"/>
      <c r="G128" s="28"/>
      <c r="H128" s="29">
        <v>0.2</v>
      </c>
      <c r="I128" s="30"/>
      <c r="J128" s="31"/>
      <c r="K128" s="32"/>
      <c r="L128" s="32"/>
      <c r="M128" s="33">
        <f t="shared" ref="M128:M135" si="18">IF(ISNUMBER($K128),IF(ISNUMBER($G128),ROUND($K128*$G128,2),ROUND($K128*$F128,2)),IF(ISNUMBER($G128),ROUND($I128*$G128,2),ROUND($I128*$F128,2)))</f>
        <v>0</v>
      </c>
      <c r="N128" s="19"/>
    </row>
    <row r="129" spans="1:14" ht="30.75" customHeight="1" x14ac:dyDescent="0.25">
      <c r="A129" s="47" t="s">
        <v>234</v>
      </c>
      <c r="B129" s="48"/>
      <c r="C129" s="49" t="s">
        <v>235</v>
      </c>
      <c r="D129" s="25" t="s">
        <v>233</v>
      </c>
      <c r="E129" s="26"/>
      <c r="F129" s="27"/>
      <c r="G129" s="28"/>
      <c r="H129" s="29">
        <v>0.2</v>
      </c>
      <c r="I129" s="30"/>
      <c r="J129" s="31"/>
      <c r="K129" s="32"/>
      <c r="L129" s="32"/>
      <c r="M129" s="33">
        <f t="shared" si="18"/>
        <v>0</v>
      </c>
      <c r="N129" s="19"/>
    </row>
    <row r="130" spans="1:14" ht="17.25" customHeight="1" x14ac:dyDescent="0.25">
      <c r="A130" s="47" t="s">
        <v>236</v>
      </c>
      <c r="B130" s="48"/>
      <c r="C130" s="49" t="s">
        <v>237</v>
      </c>
      <c r="D130" s="25" t="s">
        <v>18</v>
      </c>
      <c r="E130" s="26"/>
      <c r="F130" s="27"/>
      <c r="G130" s="28"/>
      <c r="H130" s="29">
        <v>0.2</v>
      </c>
      <c r="I130" s="30"/>
      <c r="J130" s="31"/>
      <c r="K130" s="32"/>
      <c r="L130" s="32"/>
      <c r="M130" s="33">
        <f t="shared" si="18"/>
        <v>0</v>
      </c>
      <c r="N130" s="19"/>
    </row>
    <row r="131" spans="1:14" ht="17.25" customHeight="1" x14ac:dyDescent="0.25">
      <c r="A131" s="47" t="s">
        <v>238</v>
      </c>
      <c r="B131" s="48"/>
      <c r="C131" s="49" t="s">
        <v>239</v>
      </c>
      <c r="D131" s="25" t="s">
        <v>18</v>
      </c>
      <c r="E131" s="26"/>
      <c r="F131" s="27"/>
      <c r="G131" s="28"/>
      <c r="H131" s="29">
        <v>0.2</v>
      </c>
      <c r="I131" s="30"/>
      <c r="J131" s="31"/>
      <c r="K131" s="32"/>
      <c r="L131" s="32"/>
      <c r="M131" s="33">
        <f t="shared" si="18"/>
        <v>0</v>
      </c>
      <c r="N131" s="19"/>
    </row>
    <row r="132" spans="1:14" ht="17.25" customHeight="1" x14ac:dyDescent="0.25">
      <c r="A132" s="47" t="s">
        <v>240</v>
      </c>
      <c r="B132" s="48"/>
      <c r="C132" s="49" t="s">
        <v>241</v>
      </c>
      <c r="D132" s="25" t="s">
        <v>18</v>
      </c>
      <c r="E132" s="26"/>
      <c r="F132" s="27"/>
      <c r="G132" s="28"/>
      <c r="H132" s="29">
        <v>0.2</v>
      </c>
      <c r="I132" s="30"/>
      <c r="J132" s="31"/>
      <c r="K132" s="32"/>
      <c r="L132" s="32"/>
      <c r="M132" s="33">
        <f t="shared" si="18"/>
        <v>0</v>
      </c>
      <c r="N132" s="19"/>
    </row>
    <row r="133" spans="1:14" ht="17.25" customHeight="1" x14ac:dyDescent="0.25">
      <c r="A133" s="47" t="s">
        <v>242</v>
      </c>
      <c r="B133" s="48"/>
      <c r="C133" s="49" t="s">
        <v>243</v>
      </c>
      <c r="D133" s="25" t="s">
        <v>18</v>
      </c>
      <c r="E133" s="26"/>
      <c r="F133" s="27"/>
      <c r="G133" s="28"/>
      <c r="H133" s="29">
        <v>0.2</v>
      </c>
      <c r="I133" s="30"/>
      <c r="J133" s="31"/>
      <c r="K133" s="32"/>
      <c r="L133" s="32"/>
      <c r="M133" s="33">
        <f t="shared" si="18"/>
        <v>0</v>
      </c>
      <c r="N133" s="19"/>
    </row>
    <row r="134" spans="1:14" ht="30.75" customHeight="1" x14ac:dyDescent="0.25">
      <c r="A134" s="47" t="s">
        <v>244</v>
      </c>
      <c r="B134" s="48"/>
      <c r="C134" s="49" t="s">
        <v>245</v>
      </c>
      <c r="D134" s="25" t="s">
        <v>18</v>
      </c>
      <c r="E134" s="26"/>
      <c r="F134" s="27"/>
      <c r="G134" s="28"/>
      <c r="H134" s="29">
        <v>0.2</v>
      </c>
      <c r="I134" s="30"/>
      <c r="J134" s="31"/>
      <c r="K134" s="32"/>
      <c r="L134" s="32"/>
      <c r="M134" s="33">
        <f t="shared" si="18"/>
        <v>0</v>
      </c>
      <c r="N134" s="19"/>
    </row>
    <row r="135" spans="1:14" ht="17.25" customHeight="1" x14ac:dyDescent="0.25">
      <c r="A135" s="47" t="s">
        <v>246</v>
      </c>
      <c r="B135" s="48"/>
      <c r="C135" s="49" t="s">
        <v>247</v>
      </c>
      <c r="D135" s="25" t="s">
        <v>18</v>
      </c>
      <c r="E135" s="26"/>
      <c r="F135" s="27"/>
      <c r="G135" s="28"/>
      <c r="H135" s="29">
        <v>0.2</v>
      </c>
      <c r="I135" s="30"/>
      <c r="J135" s="31"/>
      <c r="K135" s="32"/>
      <c r="L135" s="32"/>
      <c r="M135" s="33">
        <f t="shared" si="18"/>
        <v>0</v>
      </c>
      <c r="N135" s="19"/>
    </row>
    <row r="136" spans="1:14" ht="15" customHeight="1" x14ac:dyDescent="0.15">
      <c r="A136" s="85" t="s">
        <v>248</v>
      </c>
      <c r="B136" s="86"/>
      <c r="C136" s="86"/>
      <c r="D136" s="86"/>
      <c r="E136" s="86"/>
      <c r="F136" s="86"/>
      <c r="G136" s="86"/>
      <c r="H136" s="86"/>
      <c r="I136" s="86"/>
      <c r="M136" s="50">
        <f>SUM(M$124:M$126)+SUM(M$128:M$135)</f>
        <v>0</v>
      </c>
      <c r="N136" s="51"/>
    </row>
    <row r="137" spans="1:14" ht="31.5" customHeight="1" x14ac:dyDescent="0.2">
      <c r="A137" s="23" t="s">
        <v>249</v>
      </c>
      <c r="B137" s="21"/>
      <c r="C137" s="24" t="s">
        <v>250</v>
      </c>
      <c r="D137" s="14"/>
      <c r="E137" s="15"/>
      <c r="F137" s="14"/>
      <c r="G137" s="16"/>
      <c r="H137" s="17"/>
      <c r="I137" s="16"/>
      <c r="J137" s="15"/>
      <c r="K137" s="15"/>
      <c r="L137" s="15"/>
      <c r="M137" s="18"/>
      <c r="N137" s="19"/>
    </row>
    <row r="138" spans="1:14" ht="17.25" customHeight="1" x14ac:dyDescent="0.25">
      <c r="A138" s="47" t="s">
        <v>251</v>
      </c>
      <c r="B138" s="48"/>
      <c r="C138" s="49" t="s">
        <v>223</v>
      </c>
      <c r="D138" s="14"/>
      <c r="E138" s="15"/>
      <c r="F138" s="14"/>
      <c r="G138" s="16"/>
      <c r="H138" s="17"/>
      <c r="I138" s="16"/>
      <c r="J138" s="15"/>
      <c r="K138" s="15"/>
      <c r="L138" s="15"/>
      <c r="M138" s="18"/>
      <c r="N138" s="19"/>
    </row>
    <row r="139" spans="1:14" ht="16.5" customHeight="1" x14ac:dyDescent="0.2">
      <c r="A139" s="55" t="s">
        <v>252</v>
      </c>
      <c r="B139" s="21"/>
      <c r="C139" s="56" t="s">
        <v>253</v>
      </c>
      <c r="D139" s="25" t="s">
        <v>18</v>
      </c>
      <c r="E139" s="26"/>
      <c r="F139" s="27"/>
      <c r="G139" s="28"/>
      <c r="H139" s="29">
        <v>0.2</v>
      </c>
      <c r="I139" s="30"/>
      <c r="J139" s="31"/>
      <c r="K139" s="32"/>
      <c r="L139" s="32"/>
      <c r="M139" s="33">
        <f>IF(ISNUMBER($K139),IF(ISNUMBER($G139),ROUND($K139*$G139,2),ROUND($K139*$F139,2)),IF(ISNUMBER($G139),ROUND($I139*$G139,2),ROUND($I139*$F139,2)))</f>
        <v>0</v>
      </c>
      <c r="N139" s="19"/>
    </row>
    <row r="140" spans="1:14" ht="15" customHeight="1" x14ac:dyDescent="0.15">
      <c r="A140" s="87" t="s">
        <v>230</v>
      </c>
      <c r="B140" s="88"/>
      <c r="C140" s="88"/>
      <c r="D140" s="88"/>
      <c r="E140" s="88"/>
      <c r="F140" s="88"/>
      <c r="G140" s="88"/>
      <c r="H140" s="88"/>
      <c r="I140" s="88"/>
      <c r="M140" s="57">
        <f>M$139</f>
        <v>0</v>
      </c>
      <c r="N140" s="58"/>
    </row>
    <row r="141" spans="1:14" ht="17.25" customHeight="1" x14ac:dyDescent="0.25">
      <c r="A141" s="47" t="s">
        <v>254</v>
      </c>
      <c r="B141" s="48"/>
      <c r="C141" s="49" t="s">
        <v>255</v>
      </c>
      <c r="D141" s="25" t="s">
        <v>233</v>
      </c>
      <c r="E141" s="26"/>
      <c r="F141" s="27"/>
      <c r="G141" s="28"/>
      <c r="H141" s="29">
        <v>0.2</v>
      </c>
      <c r="I141" s="30"/>
      <c r="J141" s="31"/>
      <c r="K141" s="32"/>
      <c r="L141" s="32"/>
      <c r="M141" s="33">
        <f t="shared" ref="M141:M146" si="19">IF(ISNUMBER($K141),IF(ISNUMBER($G141),ROUND($K141*$G141,2),ROUND($K141*$F141,2)),IF(ISNUMBER($G141),ROUND($I141*$G141,2),ROUND($I141*$F141,2)))</f>
        <v>0</v>
      </c>
      <c r="N141" s="19"/>
    </row>
    <row r="142" spans="1:14" ht="30.75" customHeight="1" x14ac:dyDescent="0.25">
      <c r="A142" s="47" t="s">
        <v>256</v>
      </c>
      <c r="B142" s="48"/>
      <c r="C142" s="49" t="s">
        <v>257</v>
      </c>
      <c r="D142" s="25" t="s">
        <v>18</v>
      </c>
      <c r="E142" s="26"/>
      <c r="F142" s="27"/>
      <c r="G142" s="28"/>
      <c r="H142" s="29">
        <v>0.2</v>
      </c>
      <c r="I142" s="30"/>
      <c r="J142" s="31"/>
      <c r="K142" s="32"/>
      <c r="L142" s="32"/>
      <c r="M142" s="33">
        <f t="shared" si="19"/>
        <v>0</v>
      </c>
      <c r="N142" s="19"/>
    </row>
    <row r="143" spans="1:14" ht="17.25" customHeight="1" x14ac:dyDescent="0.25">
      <c r="A143" s="47" t="s">
        <v>258</v>
      </c>
      <c r="B143" s="48"/>
      <c r="C143" s="49" t="s">
        <v>239</v>
      </c>
      <c r="D143" s="25" t="s">
        <v>18</v>
      </c>
      <c r="E143" s="26"/>
      <c r="F143" s="27"/>
      <c r="G143" s="28"/>
      <c r="H143" s="29">
        <v>0.2</v>
      </c>
      <c r="I143" s="30"/>
      <c r="J143" s="31"/>
      <c r="K143" s="32"/>
      <c r="L143" s="32"/>
      <c r="M143" s="33">
        <f t="shared" si="19"/>
        <v>0</v>
      </c>
      <c r="N143" s="19"/>
    </row>
    <row r="144" spans="1:14" ht="17.25" customHeight="1" x14ac:dyDescent="0.25">
      <c r="A144" s="47" t="s">
        <v>259</v>
      </c>
      <c r="B144" s="48"/>
      <c r="C144" s="49" t="s">
        <v>241</v>
      </c>
      <c r="D144" s="25" t="s">
        <v>18</v>
      </c>
      <c r="E144" s="26"/>
      <c r="F144" s="27"/>
      <c r="G144" s="28"/>
      <c r="H144" s="29">
        <v>0.2</v>
      </c>
      <c r="I144" s="30"/>
      <c r="J144" s="31"/>
      <c r="K144" s="32"/>
      <c r="L144" s="32"/>
      <c r="M144" s="33">
        <f t="shared" si="19"/>
        <v>0</v>
      </c>
      <c r="N144" s="19"/>
    </row>
    <row r="145" spans="1:14" ht="17.25" customHeight="1" x14ac:dyDescent="0.25">
      <c r="A145" s="47" t="s">
        <v>260</v>
      </c>
      <c r="B145" s="48"/>
      <c r="C145" s="49" t="s">
        <v>243</v>
      </c>
      <c r="D145" s="25" t="s">
        <v>18</v>
      </c>
      <c r="E145" s="26"/>
      <c r="F145" s="27"/>
      <c r="G145" s="28"/>
      <c r="H145" s="29">
        <v>0.2</v>
      </c>
      <c r="I145" s="30"/>
      <c r="J145" s="31"/>
      <c r="K145" s="32"/>
      <c r="L145" s="32"/>
      <c r="M145" s="33">
        <f t="shared" si="19"/>
        <v>0</v>
      </c>
      <c r="N145" s="19"/>
    </row>
    <row r="146" spans="1:14" ht="17.25" customHeight="1" x14ac:dyDescent="0.25">
      <c r="A146" s="47" t="s">
        <v>261</v>
      </c>
      <c r="B146" s="48"/>
      <c r="C146" s="49" t="s">
        <v>247</v>
      </c>
      <c r="D146" s="25" t="s">
        <v>18</v>
      </c>
      <c r="E146" s="26"/>
      <c r="F146" s="27"/>
      <c r="G146" s="28"/>
      <c r="H146" s="29">
        <v>0.2</v>
      </c>
      <c r="I146" s="30"/>
      <c r="J146" s="31"/>
      <c r="K146" s="32"/>
      <c r="L146" s="32"/>
      <c r="M146" s="33">
        <f t="shared" si="19"/>
        <v>0</v>
      </c>
      <c r="N146" s="19"/>
    </row>
    <row r="147" spans="1:14" ht="15" customHeight="1" x14ac:dyDescent="0.15">
      <c r="A147" s="85" t="s">
        <v>262</v>
      </c>
      <c r="B147" s="86"/>
      <c r="C147" s="86"/>
      <c r="D147" s="86"/>
      <c r="E147" s="86"/>
      <c r="F147" s="86"/>
      <c r="G147" s="86"/>
      <c r="H147" s="86"/>
      <c r="I147" s="86"/>
      <c r="M147" s="50">
        <f>M$139+SUM(M$141:M$146)</f>
        <v>0</v>
      </c>
      <c r="N147" s="51"/>
    </row>
    <row r="148" spans="1:14" ht="31.5" customHeight="1" x14ac:dyDescent="0.2">
      <c r="A148" s="23" t="s">
        <v>263</v>
      </c>
      <c r="B148" s="21"/>
      <c r="C148" s="24" t="s">
        <v>264</v>
      </c>
      <c r="D148" s="14"/>
      <c r="E148" s="15"/>
      <c r="F148" s="14"/>
      <c r="G148" s="16"/>
      <c r="H148" s="17"/>
      <c r="I148" s="16"/>
      <c r="J148" s="15"/>
      <c r="K148" s="15"/>
      <c r="L148" s="15"/>
      <c r="M148" s="18"/>
      <c r="N148" s="19"/>
    </row>
    <row r="149" spans="1:14" ht="30.75" customHeight="1" x14ac:dyDescent="0.25">
      <c r="A149" s="47" t="s">
        <v>265</v>
      </c>
      <c r="B149" s="48"/>
      <c r="C149" s="49" t="s">
        <v>266</v>
      </c>
      <c r="D149" s="25" t="s">
        <v>112</v>
      </c>
      <c r="E149" s="26"/>
      <c r="F149" s="27"/>
      <c r="G149" s="28"/>
      <c r="H149" s="29">
        <v>0.2</v>
      </c>
      <c r="I149" s="30"/>
      <c r="J149" s="31"/>
      <c r="K149" s="32"/>
      <c r="L149" s="32"/>
      <c r="M149" s="33">
        <f t="shared" ref="M149:M153" si="20">IF(ISNUMBER($K149),IF(ISNUMBER($G149),ROUND($K149*$G149,2),ROUND($K149*$F149,2)),IF(ISNUMBER($G149),ROUND($I149*$G149,2),ROUND($I149*$F149,2)))</f>
        <v>0</v>
      </c>
      <c r="N149" s="19"/>
    </row>
    <row r="150" spans="1:14" ht="17.25" customHeight="1" x14ac:dyDescent="0.25">
      <c r="A150" s="47" t="s">
        <v>267</v>
      </c>
      <c r="B150" s="48"/>
      <c r="C150" s="49" t="s">
        <v>268</v>
      </c>
      <c r="D150" s="25" t="s">
        <v>112</v>
      </c>
      <c r="E150" s="26"/>
      <c r="F150" s="27"/>
      <c r="G150" s="28"/>
      <c r="H150" s="29">
        <v>0.2</v>
      </c>
      <c r="I150" s="30"/>
      <c r="J150" s="31"/>
      <c r="K150" s="32"/>
      <c r="L150" s="32"/>
      <c r="M150" s="33">
        <f t="shared" si="20"/>
        <v>0</v>
      </c>
      <c r="N150" s="19"/>
    </row>
    <row r="151" spans="1:14" ht="17.25" customHeight="1" x14ac:dyDescent="0.25">
      <c r="A151" s="47" t="s">
        <v>269</v>
      </c>
      <c r="B151" s="48"/>
      <c r="C151" s="49" t="s">
        <v>270</v>
      </c>
      <c r="D151" s="25" t="s">
        <v>112</v>
      </c>
      <c r="E151" s="26"/>
      <c r="F151" s="27"/>
      <c r="G151" s="28"/>
      <c r="H151" s="29">
        <v>0.2</v>
      </c>
      <c r="I151" s="30"/>
      <c r="J151" s="31"/>
      <c r="K151" s="32"/>
      <c r="L151" s="32"/>
      <c r="M151" s="33">
        <f t="shared" si="20"/>
        <v>0</v>
      </c>
      <c r="N151" s="19"/>
    </row>
    <row r="152" spans="1:14" ht="17.25" customHeight="1" x14ac:dyDescent="0.25">
      <c r="A152" s="47" t="s">
        <v>271</v>
      </c>
      <c r="B152" s="48"/>
      <c r="C152" s="49" t="s">
        <v>272</v>
      </c>
      <c r="D152" s="25" t="s">
        <v>18</v>
      </c>
      <c r="E152" s="26"/>
      <c r="F152" s="27"/>
      <c r="G152" s="28"/>
      <c r="H152" s="29">
        <v>0.2</v>
      </c>
      <c r="I152" s="30"/>
      <c r="J152" s="31"/>
      <c r="K152" s="32"/>
      <c r="L152" s="32"/>
      <c r="M152" s="33">
        <f t="shared" si="20"/>
        <v>0</v>
      </c>
      <c r="N152" s="19"/>
    </row>
    <row r="153" spans="1:14" ht="30.75" customHeight="1" x14ac:dyDescent="0.25">
      <c r="A153" s="47" t="s">
        <v>273</v>
      </c>
      <c r="B153" s="48"/>
      <c r="C153" s="49" t="s">
        <v>274</v>
      </c>
      <c r="D153" s="25" t="s">
        <v>18</v>
      </c>
      <c r="E153" s="26"/>
      <c r="F153" s="27"/>
      <c r="G153" s="28"/>
      <c r="H153" s="29">
        <v>0.2</v>
      </c>
      <c r="I153" s="30"/>
      <c r="J153" s="31"/>
      <c r="K153" s="32"/>
      <c r="L153" s="32"/>
      <c r="M153" s="33">
        <f t="shared" si="20"/>
        <v>0</v>
      </c>
      <c r="N153" s="19"/>
    </row>
    <row r="154" spans="1:14" ht="15" customHeight="1" x14ac:dyDescent="0.15">
      <c r="A154" s="85" t="s">
        <v>275</v>
      </c>
      <c r="B154" s="86"/>
      <c r="C154" s="86"/>
      <c r="D154" s="86"/>
      <c r="E154" s="86"/>
      <c r="F154" s="86"/>
      <c r="G154" s="86"/>
      <c r="H154" s="86"/>
      <c r="I154" s="86"/>
      <c r="M154" s="50">
        <f>SUM(M$149:M$153)</f>
        <v>0</v>
      </c>
      <c r="N154" s="51"/>
    </row>
    <row r="155" spans="1:14" ht="31.5" customHeight="1" x14ac:dyDescent="0.2">
      <c r="A155" s="23" t="s">
        <v>276</v>
      </c>
      <c r="B155" s="21"/>
      <c r="C155" s="24" t="s">
        <v>277</v>
      </c>
      <c r="D155" s="14"/>
      <c r="E155" s="15"/>
      <c r="F155" s="14"/>
      <c r="G155" s="16"/>
      <c r="H155" s="17"/>
      <c r="I155" s="16"/>
      <c r="J155" s="15"/>
      <c r="K155" s="15"/>
      <c r="L155" s="15"/>
      <c r="M155" s="18"/>
      <c r="N155" s="19"/>
    </row>
    <row r="156" spans="1:14" ht="17.25" customHeight="1" x14ac:dyDescent="0.25">
      <c r="A156" s="47" t="s">
        <v>278</v>
      </c>
      <c r="B156" s="48"/>
      <c r="C156" s="49" t="s">
        <v>279</v>
      </c>
      <c r="D156" s="14"/>
      <c r="E156" s="15"/>
      <c r="F156" s="14"/>
      <c r="G156" s="16"/>
      <c r="H156" s="17"/>
      <c r="I156" s="16"/>
      <c r="J156" s="15"/>
      <c r="K156" s="15"/>
      <c r="L156" s="15"/>
      <c r="M156" s="18"/>
      <c r="N156" s="19"/>
    </row>
    <row r="157" spans="1:14" ht="29.25" customHeight="1" x14ac:dyDescent="0.2">
      <c r="A157" s="55" t="s">
        <v>280</v>
      </c>
      <c r="B157" s="21"/>
      <c r="C157" s="56" t="s">
        <v>281</v>
      </c>
      <c r="D157" s="25" t="s">
        <v>282</v>
      </c>
      <c r="E157" s="26"/>
      <c r="F157" s="27"/>
      <c r="G157" s="28"/>
      <c r="H157" s="29">
        <v>0.2</v>
      </c>
      <c r="I157" s="30"/>
      <c r="J157" s="31"/>
      <c r="K157" s="32"/>
      <c r="L157" s="32"/>
      <c r="M157" s="33">
        <f t="shared" ref="M157:M172" si="21">IF(ISNUMBER($K157),IF(ISNUMBER($G157),ROUND($K157*$G157,2),ROUND($K157*$F157,2)),IF(ISNUMBER($G157),ROUND($I157*$G157,2),ROUND($I157*$F157,2)))</f>
        <v>0</v>
      </c>
      <c r="N157" s="19"/>
    </row>
    <row r="158" spans="1:14" ht="29.25" customHeight="1" x14ac:dyDescent="0.2">
      <c r="A158" s="55" t="s">
        <v>283</v>
      </c>
      <c r="B158" s="21"/>
      <c r="C158" s="56" t="s">
        <v>284</v>
      </c>
      <c r="D158" s="25"/>
      <c r="E158" s="26"/>
      <c r="F158" s="27"/>
      <c r="G158" s="28"/>
      <c r="H158" s="29">
        <v>0.2</v>
      </c>
      <c r="I158" s="30"/>
      <c r="J158" s="31"/>
      <c r="K158" s="32"/>
      <c r="L158" s="32"/>
      <c r="M158" s="33">
        <f t="shared" si="21"/>
        <v>0</v>
      </c>
      <c r="N158" s="19"/>
    </row>
    <row r="159" spans="1:14" ht="16.5" customHeight="1" x14ac:dyDescent="0.2">
      <c r="A159" s="55" t="s">
        <v>285</v>
      </c>
      <c r="B159" s="21"/>
      <c r="C159" s="59" t="s">
        <v>286</v>
      </c>
      <c r="D159" s="25" t="s">
        <v>162</v>
      </c>
      <c r="E159" s="52"/>
      <c r="F159" s="53"/>
      <c r="G159" s="54"/>
      <c r="H159" s="29">
        <v>0.2</v>
      </c>
      <c r="I159" s="30"/>
      <c r="J159" s="31"/>
      <c r="K159" s="32"/>
      <c r="L159" s="32"/>
      <c r="M159" s="33">
        <f t="shared" si="21"/>
        <v>0</v>
      </c>
      <c r="N159" s="19"/>
    </row>
    <row r="160" spans="1:14" ht="16.5" customHeight="1" x14ac:dyDescent="0.2">
      <c r="A160" s="55" t="s">
        <v>287</v>
      </c>
      <c r="B160" s="21"/>
      <c r="C160" s="59" t="s">
        <v>288</v>
      </c>
      <c r="D160" s="25" t="s">
        <v>162</v>
      </c>
      <c r="E160" s="52"/>
      <c r="F160" s="53"/>
      <c r="G160" s="54"/>
      <c r="H160" s="29">
        <v>0.2</v>
      </c>
      <c r="I160" s="30"/>
      <c r="J160" s="31"/>
      <c r="K160" s="32"/>
      <c r="L160" s="32"/>
      <c r="M160" s="33">
        <f t="shared" si="21"/>
        <v>0</v>
      </c>
      <c r="N160" s="19"/>
    </row>
    <row r="161" spans="1:14" ht="16.5" customHeight="1" x14ac:dyDescent="0.2">
      <c r="A161" s="55" t="s">
        <v>289</v>
      </c>
      <c r="B161" s="21"/>
      <c r="C161" s="59" t="s">
        <v>290</v>
      </c>
      <c r="D161" s="25" t="s">
        <v>162</v>
      </c>
      <c r="E161" s="52"/>
      <c r="F161" s="53"/>
      <c r="G161" s="54"/>
      <c r="H161" s="29">
        <v>0.2</v>
      </c>
      <c r="I161" s="30"/>
      <c r="J161" s="31"/>
      <c r="K161" s="32"/>
      <c r="L161" s="32"/>
      <c r="M161" s="33">
        <f t="shared" si="21"/>
        <v>0</v>
      </c>
      <c r="N161" s="19"/>
    </row>
    <row r="162" spans="1:14" ht="16.5" customHeight="1" x14ac:dyDescent="0.2">
      <c r="A162" s="55" t="s">
        <v>291</v>
      </c>
      <c r="B162" s="21"/>
      <c r="C162" s="59" t="s">
        <v>292</v>
      </c>
      <c r="D162" s="25" t="s">
        <v>162</v>
      </c>
      <c r="E162" s="52"/>
      <c r="F162" s="53"/>
      <c r="G162" s="54"/>
      <c r="H162" s="29">
        <v>0.2</v>
      </c>
      <c r="I162" s="30"/>
      <c r="J162" s="31"/>
      <c r="K162" s="32"/>
      <c r="L162" s="32"/>
      <c r="M162" s="33">
        <f t="shared" si="21"/>
        <v>0</v>
      </c>
      <c r="N162" s="19"/>
    </row>
    <row r="163" spans="1:14" ht="16.5" customHeight="1" x14ac:dyDescent="0.2">
      <c r="A163" s="55" t="s">
        <v>293</v>
      </c>
      <c r="B163" s="21"/>
      <c r="C163" s="59" t="s">
        <v>294</v>
      </c>
      <c r="D163" s="25" t="s">
        <v>162</v>
      </c>
      <c r="E163" s="52"/>
      <c r="F163" s="53"/>
      <c r="G163" s="54"/>
      <c r="H163" s="29">
        <v>0.2</v>
      </c>
      <c r="I163" s="30"/>
      <c r="J163" s="31"/>
      <c r="K163" s="32"/>
      <c r="L163" s="32"/>
      <c r="M163" s="33">
        <f t="shared" si="21"/>
        <v>0</v>
      </c>
      <c r="N163" s="19"/>
    </row>
    <row r="164" spans="1:14" ht="16.5" customHeight="1" x14ac:dyDescent="0.2">
      <c r="A164" s="55" t="s">
        <v>295</v>
      </c>
      <c r="B164" s="21"/>
      <c r="C164" s="59" t="s">
        <v>296</v>
      </c>
      <c r="D164" s="25" t="s">
        <v>162</v>
      </c>
      <c r="E164" s="52"/>
      <c r="F164" s="53"/>
      <c r="G164" s="54"/>
      <c r="H164" s="29">
        <v>0.2</v>
      </c>
      <c r="I164" s="30"/>
      <c r="J164" s="31"/>
      <c r="K164" s="32"/>
      <c r="L164" s="32"/>
      <c r="M164" s="33">
        <f t="shared" si="21"/>
        <v>0</v>
      </c>
      <c r="N164" s="19"/>
    </row>
    <row r="165" spans="1:14" ht="16.5" customHeight="1" x14ac:dyDescent="0.2">
      <c r="A165" s="55" t="s">
        <v>297</v>
      </c>
      <c r="B165" s="21"/>
      <c r="C165" s="59" t="s">
        <v>298</v>
      </c>
      <c r="D165" s="25" t="s">
        <v>162</v>
      </c>
      <c r="E165" s="52"/>
      <c r="F165" s="53"/>
      <c r="G165" s="54"/>
      <c r="H165" s="29">
        <v>0.2</v>
      </c>
      <c r="I165" s="30"/>
      <c r="J165" s="31"/>
      <c r="K165" s="32"/>
      <c r="L165" s="32"/>
      <c r="M165" s="33">
        <f t="shared" si="21"/>
        <v>0</v>
      </c>
      <c r="N165" s="19"/>
    </row>
    <row r="166" spans="1:14" ht="16.5" customHeight="1" x14ac:dyDescent="0.2">
      <c r="A166" s="55" t="s">
        <v>299</v>
      </c>
      <c r="B166" s="21"/>
      <c r="C166" s="56" t="s">
        <v>300</v>
      </c>
      <c r="D166" s="25" t="s">
        <v>112</v>
      </c>
      <c r="E166" s="26"/>
      <c r="F166" s="27"/>
      <c r="G166" s="28"/>
      <c r="H166" s="29">
        <v>0.2</v>
      </c>
      <c r="I166" s="30"/>
      <c r="J166" s="31"/>
      <c r="K166" s="32"/>
      <c r="L166" s="32"/>
      <c r="M166" s="33">
        <f t="shared" si="21"/>
        <v>0</v>
      </c>
      <c r="N166" s="19"/>
    </row>
    <row r="167" spans="1:14" ht="16.5" customHeight="1" x14ac:dyDescent="0.2">
      <c r="A167" s="55" t="s">
        <v>301</v>
      </c>
      <c r="B167" s="21"/>
      <c r="C167" s="56" t="s">
        <v>302</v>
      </c>
      <c r="D167" s="25" t="s">
        <v>112</v>
      </c>
      <c r="E167" s="26"/>
      <c r="F167" s="27"/>
      <c r="G167" s="28"/>
      <c r="H167" s="29">
        <v>0.2</v>
      </c>
      <c r="I167" s="30"/>
      <c r="J167" s="31"/>
      <c r="K167" s="32"/>
      <c r="L167" s="32"/>
      <c r="M167" s="33">
        <f t="shared" si="21"/>
        <v>0</v>
      </c>
      <c r="N167" s="19"/>
    </row>
    <row r="168" spans="1:14" ht="16.5" customHeight="1" x14ac:dyDescent="0.2">
      <c r="A168" s="55" t="s">
        <v>303</v>
      </c>
      <c r="B168" s="21"/>
      <c r="C168" s="56" t="s">
        <v>304</v>
      </c>
      <c r="D168" s="25" t="s">
        <v>79</v>
      </c>
      <c r="E168" s="52"/>
      <c r="F168" s="53"/>
      <c r="G168" s="54"/>
      <c r="H168" s="29">
        <v>0.2</v>
      </c>
      <c r="I168" s="30"/>
      <c r="J168" s="31"/>
      <c r="K168" s="32"/>
      <c r="L168" s="32"/>
      <c r="M168" s="33">
        <f t="shared" si="21"/>
        <v>0</v>
      </c>
      <c r="N168" s="19"/>
    </row>
    <row r="169" spans="1:14" ht="16.5" customHeight="1" x14ac:dyDescent="0.2">
      <c r="A169" s="55" t="s">
        <v>305</v>
      </c>
      <c r="B169" s="21"/>
      <c r="C169" s="56" t="s">
        <v>306</v>
      </c>
      <c r="D169" s="25" t="s">
        <v>79</v>
      </c>
      <c r="E169" s="52"/>
      <c r="F169" s="53"/>
      <c r="G169" s="54"/>
      <c r="H169" s="29">
        <v>0.2</v>
      </c>
      <c r="I169" s="30"/>
      <c r="J169" s="31"/>
      <c r="K169" s="32"/>
      <c r="L169" s="32"/>
      <c r="M169" s="33">
        <f t="shared" si="21"/>
        <v>0</v>
      </c>
      <c r="N169" s="19"/>
    </row>
    <row r="170" spans="1:14" ht="16.5" customHeight="1" x14ac:dyDescent="0.2">
      <c r="A170" s="55" t="s">
        <v>307</v>
      </c>
      <c r="B170" s="21"/>
      <c r="C170" s="56" t="s">
        <v>308</v>
      </c>
      <c r="D170" s="25" t="s">
        <v>79</v>
      </c>
      <c r="E170" s="52"/>
      <c r="F170" s="53"/>
      <c r="G170" s="54"/>
      <c r="H170" s="29">
        <v>0.2</v>
      </c>
      <c r="I170" s="30"/>
      <c r="J170" s="31"/>
      <c r="K170" s="32"/>
      <c r="L170" s="32"/>
      <c r="M170" s="33">
        <f t="shared" si="21"/>
        <v>0</v>
      </c>
      <c r="N170" s="19"/>
    </row>
    <row r="171" spans="1:14" ht="16.5" customHeight="1" x14ac:dyDescent="0.2">
      <c r="A171" s="55" t="s">
        <v>309</v>
      </c>
      <c r="B171" s="21"/>
      <c r="C171" s="56" t="s">
        <v>310</v>
      </c>
      <c r="D171" s="25" t="s">
        <v>18</v>
      </c>
      <c r="E171" s="26"/>
      <c r="F171" s="27"/>
      <c r="G171" s="28"/>
      <c r="H171" s="29">
        <v>0.2</v>
      </c>
      <c r="I171" s="30"/>
      <c r="J171" s="31"/>
      <c r="K171" s="32"/>
      <c r="L171" s="32"/>
      <c r="M171" s="33">
        <f t="shared" si="21"/>
        <v>0</v>
      </c>
      <c r="N171" s="19"/>
    </row>
    <row r="172" spans="1:14" ht="29.25" customHeight="1" x14ac:dyDescent="0.2">
      <c r="A172" s="55" t="s">
        <v>311</v>
      </c>
      <c r="B172" s="21"/>
      <c r="C172" s="56" t="s">
        <v>312</v>
      </c>
      <c r="D172" s="25" t="s">
        <v>18</v>
      </c>
      <c r="E172" s="26"/>
      <c r="F172" s="27"/>
      <c r="G172" s="28"/>
      <c r="H172" s="29">
        <v>0.2</v>
      </c>
      <c r="I172" s="30"/>
      <c r="J172" s="31"/>
      <c r="K172" s="32"/>
      <c r="L172" s="32"/>
      <c r="M172" s="33">
        <f t="shared" si="21"/>
        <v>0</v>
      </c>
      <c r="N172" s="19"/>
    </row>
    <row r="173" spans="1:14" ht="15" customHeight="1" x14ac:dyDescent="0.15">
      <c r="A173" s="87" t="s">
        <v>313</v>
      </c>
      <c r="B173" s="88"/>
      <c r="C173" s="88"/>
      <c r="D173" s="88"/>
      <c r="E173" s="88"/>
      <c r="F173" s="88"/>
      <c r="G173" s="88"/>
      <c r="H173" s="88"/>
      <c r="I173" s="88"/>
      <c r="M173" s="57">
        <f>SUM(M$157:M$172)</f>
        <v>0</v>
      </c>
      <c r="N173" s="58"/>
    </row>
    <row r="174" spans="1:14" ht="17.25" customHeight="1" x14ac:dyDescent="0.25">
      <c r="A174" s="47" t="s">
        <v>314</v>
      </c>
      <c r="B174" s="48"/>
      <c r="C174" s="49" t="s">
        <v>315</v>
      </c>
      <c r="D174" s="14"/>
      <c r="E174" s="15"/>
      <c r="F174" s="14"/>
      <c r="G174" s="16"/>
      <c r="H174" s="17"/>
      <c r="I174" s="16"/>
      <c r="J174" s="15"/>
      <c r="K174" s="15"/>
      <c r="L174" s="15"/>
      <c r="M174" s="18"/>
      <c r="N174" s="19"/>
    </row>
    <row r="175" spans="1:14" ht="29.25" customHeight="1" x14ac:dyDescent="0.2">
      <c r="A175" s="55" t="s">
        <v>316</v>
      </c>
      <c r="B175" s="21"/>
      <c r="C175" s="56" t="s">
        <v>281</v>
      </c>
      <c r="D175" s="25" t="s">
        <v>282</v>
      </c>
      <c r="E175" s="26"/>
      <c r="F175" s="27"/>
      <c r="G175" s="28"/>
      <c r="H175" s="29">
        <v>0.2</v>
      </c>
      <c r="I175" s="30"/>
      <c r="J175" s="31"/>
      <c r="K175" s="32"/>
      <c r="L175" s="32"/>
      <c r="M175" s="33">
        <f t="shared" ref="M175:M190" si="22">IF(ISNUMBER($K175),IF(ISNUMBER($G175),ROUND($K175*$G175,2),ROUND($K175*$F175,2)),IF(ISNUMBER($G175),ROUND($I175*$G175,2),ROUND($I175*$F175,2)))</f>
        <v>0</v>
      </c>
      <c r="N175" s="19"/>
    </row>
    <row r="176" spans="1:14" ht="29.25" customHeight="1" x14ac:dyDescent="0.2">
      <c r="A176" s="55" t="s">
        <v>317</v>
      </c>
      <c r="B176" s="21"/>
      <c r="C176" s="56" t="s">
        <v>284</v>
      </c>
      <c r="D176" s="25"/>
      <c r="E176" s="26"/>
      <c r="F176" s="27"/>
      <c r="G176" s="28"/>
      <c r="H176" s="29">
        <v>0.2</v>
      </c>
      <c r="I176" s="30"/>
      <c r="J176" s="31"/>
      <c r="K176" s="32"/>
      <c r="L176" s="32"/>
      <c r="M176" s="33">
        <f t="shared" si="22"/>
        <v>0</v>
      </c>
      <c r="N176" s="19"/>
    </row>
    <row r="177" spans="1:14" ht="16.5" customHeight="1" x14ac:dyDescent="0.2">
      <c r="A177" s="55" t="s">
        <v>318</v>
      </c>
      <c r="B177" s="21"/>
      <c r="C177" s="59" t="s">
        <v>286</v>
      </c>
      <c r="D177" s="25" t="s">
        <v>162</v>
      </c>
      <c r="E177" s="52"/>
      <c r="F177" s="53"/>
      <c r="G177" s="54"/>
      <c r="H177" s="29">
        <v>0.2</v>
      </c>
      <c r="I177" s="30"/>
      <c r="J177" s="31"/>
      <c r="K177" s="32"/>
      <c r="L177" s="32"/>
      <c r="M177" s="33">
        <f t="shared" si="22"/>
        <v>0</v>
      </c>
      <c r="N177" s="19"/>
    </row>
    <row r="178" spans="1:14" ht="16.5" customHeight="1" x14ac:dyDescent="0.2">
      <c r="A178" s="55" t="s">
        <v>319</v>
      </c>
      <c r="B178" s="21"/>
      <c r="C178" s="59" t="s">
        <v>288</v>
      </c>
      <c r="D178" s="25" t="s">
        <v>162</v>
      </c>
      <c r="E178" s="52"/>
      <c r="F178" s="53"/>
      <c r="G178" s="54"/>
      <c r="H178" s="29">
        <v>0.2</v>
      </c>
      <c r="I178" s="30"/>
      <c r="J178" s="31"/>
      <c r="K178" s="32"/>
      <c r="L178" s="32"/>
      <c r="M178" s="33">
        <f t="shared" si="22"/>
        <v>0</v>
      </c>
      <c r="N178" s="19"/>
    </row>
    <row r="179" spans="1:14" ht="16.5" customHeight="1" x14ac:dyDescent="0.2">
      <c r="A179" s="55" t="s">
        <v>320</v>
      </c>
      <c r="B179" s="21"/>
      <c r="C179" s="59" t="s">
        <v>290</v>
      </c>
      <c r="D179" s="25" t="s">
        <v>162</v>
      </c>
      <c r="E179" s="52"/>
      <c r="F179" s="53"/>
      <c r="G179" s="54"/>
      <c r="H179" s="29">
        <v>0.2</v>
      </c>
      <c r="I179" s="30"/>
      <c r="J179" s="31"/>
      <c r="K179" s="32"/>
      <c r="L179" s="32"/>
      <c r="M179" s="33">
        <f t="shared" si="22"/>
        <v>0</v>
      </c>
      <c r="N179" s="19"/>
    </row>
    <row r="180" spans="1:14" ht="16.5" customHeight="1" x14ac:dyDescent="0.2">
      <c r="A180" s="55" t="s">
        <v>321</v>
      </c>
      <c r="B180" s="21"/>
      <c r="C180" s="59" t="s">
        <v>292</v>
      </c>
      <c r="D180" s="25" t="s">
        <v>162</v>
      </c>
      <c r="E180" s="52"/>
      <c r="F180" s="53"/>
      <c r="G180" s="54"/>
      <c r="H180" s="29">
        <v>0.2</v>
      </c>
      <c r="I180" s="30"/>
      <c r="J180" s="31"/>
      <c r="K180" s="32"/>
      <c r="L180" s="32"/>
      <c r="M180" s="33">
        <f t="shared" si="22"/>
        <v>0</v>
      </c>
      <c r="N180" s="19"/>
    </row>
    <row r="181" spans="1:14" ht="16.5" customHeight="1" x14ac:dyDescent="0.2">
      <c r="A181" s="55" t="s">
        <v>322</v>
      </c>
      <c r="B181" s="21"/>
      <c r="C181" s="59" t="s">
        <v>294</v>
      </c>
      <c r="D181" s="25" t="s">
        <v>162</v>
      </c>
      <c r="E181" s="52"/>
      <c r="F181" s="53"/>
      <c r="G181" s="54"/>
      <c r="H181" s="29">
        <v>0.2</v>
      </c>
      <c r="I181" s="30"/>
      <c r="J181" s="31"/>
      <c r="K181" s="32"/>
      <c r="L181" s="32"/>
      <c r="M181" s="33">
        <f t="shared" si="22"/>
        <v>0</v>
      </c>
      <c r="N181" s="19"/>
    </row>
    <row r="182" spans="1:14" ht="16.5" customHeight="1" x14ac:dyDescent="0.2">
      <c r="A182" s="55" t="s">
        <v>323</v>
      </c>
      <c r="B182" s="21"/>
      <c r="C182" s="59" t="s">
        <v>296</v>
      </c>
      <c r="D182" s="25" t="s">
        <v>162</v>
      </c>
      <c r="E182" s="52"/>
      <c r="F182" s="53"/>
      <c r="G182" s="54"/>
      <c r="H182" s="29">
        <v>0.2</v>
      </c>
      <c r="I182" s="30"/>
      <c r="J182" s="31"/>
      <c r="K182" s="32"/>
      <c r="L182" s="32"/>
      <c r="M182" s="33">
        <f t="shared" si="22"/>
        <v>0</v>
      </c>
      <c r="N182" s="19"/>
    </row>
    <row r="183" spans="1:14" ht="16.5" customHeight="1" x14ac:dyDescent="0.2">
      <c r="A183" s="55" t="s">
        <v>324</v>
      </c>
      <c r="B183" s="21"/>
      <c r="C183" s="59" t="s">
        <v>298</v>
      </c>
      <c r="D183" s="25" t="s">
        <v>162</v>
      </c>
      <c r="E183" s="52"/>
      <c r="F183" s="53"/>
      <c r="G183" s="54"/>
      <c r="H183" s="29">
        <v>0.2</v>
      </c>
      <c r="I183" s="30"/>
      <c r="J183" s="31"/>
      <c r="K183" s="32"/>
      <c r="L183" s="32"/>
      <c r="M183" s="33">
        <f t="shared" si="22"/>
        <v>0</v>
      </c>
      <c r="N183" s="19"/>
    </row>
    <row r="184" spans="1:14" ht="16.5" customHeight="1" x14ac:dyDescent="0.2">
      <c r="A184" s="55" t="s">
        <v>325</v>
      </c>
      <c r="B184" s="21"/>
      <c r="C184" s="56" t="s">
        <v>300</v>
      </c>
      <c r="D184" s="25" t="s">
        <v>112</v>
      </c>
      <c r="E184" s="26"/>
      <c r="F184" s="27"/>
      <c r="G184" s="28"/>
      <c r="H184" s="29">
        <v>0.2</v>
      </c>
      <c r="I184" s="30"/>
      <c r="J184" s="31"/>
      <c r="K184" s="32"/>
      <c r="L184" s="32"/>
      <c r="M184" s="33">
        <f t="shared" si="22"/>
        <v>0</v>
      </c>
      <c r="N184" s="19"/>
    </row>
    <row r="185" spans="1:14" ht="16.5" customHeight="1" x14ac:dyDescent="0.2">
      <c r="A185" s="55" t="s">
        <v>326</v>
      </c>
      <c r="B185" s="21"/>
      <c r="C185" s="56" t="s">
        <v>302</v>
      </c>
      <c r="D185" s="25" t="s">
        <v>112</v>
      </c>
      <c r="E185" s="26"/>
      <c r="F185" s="27"/>
      <c r="G185" s="28"/>
      <c r="H185" s="29">
        <v>0.2</v>
      </c>
      <c r="I185" s="30"/>
      <c r="J185" s="31"/>
      <c r="K185" s="32"/>
      <c r="L185" s="32"/>
      <c r="M185" s="33">
        <f t="shared" si="22"/>
        <v>0</v>
      </c>
      <c r="N185" s="19"/>
    </row>
    <row r="186" spans="1:14" ht="16.5" customHeight="1" x14ac:dyDescent="0.2">
      <c r="A186" s="55" t="s">
        <v>327</v>
      </c>
      <c r="B186" s="21"/>
      <c r="C186" s="56" t="s">
        <v>304</v>
      </c>
      <c r="D186" s="25" t="s">
        <v>79</v>
      </c>
      <c r="E186" s="52"/>
      <c r="F186" s="53"/>
      <c r="G186" s="54"/>
      <c r="H186" s="29">
        <v>0.2</v>
      </c>
      <c r="I186" s="30"/>
      <c r="J186" s="31"/>
      <c r="K186" s="32"/>
      <c r="L186" s="32"/>
      <c r="M186" s="33">
        <f t="shared" si="22"/>
        <v>0</v>
      </c>
      <c r="N186" s="19"/>
    </row>
    <row r="187" spans="1:14" ht="16.5" customHeight="1" x14ac:dyDescent="0.2">
      <c r="A187" s="55" t="s">
        <v>328</v>
      </c>
      <c r="B187" s="21"/>
      <c r="C187" s="56" t="s">
        <v>306</v>
      </c>
      <c r="D187" s="25" t="s">
        <v>79</v>
      </c>
      <c r="E187" s="52"/>
      <c r="F187" s="53"/>
      <c r="G187" s="54"/>
      <c r="H187" s="29">
        <v>0.2</v>
      </c>
      <c r="I187" s="30"/>
      <c r="J187" s="31"/>
      <c r="K187" s="32"/>
      <c r="L187" s="32"/>
      <c r="M187" s="33">
        <f t="shared" si="22"/>
        <v>0</v>
      </c>
      <c r="N187" s="19"/>
    </row>
    <row r="188" spans="1:14" ht="16.5" customHeight="1" x14ac:dyDescent="0.2">
      <c r="A188" s="55" t="s">
        <v>329</v>
      </c>
      <c r="B188" s="21"/>
      <c r="C188" s="56" t="s">
        <v>308</v>
      </c>
      <c r="D188" s="25" t="s">
        <v>79</v>
      </c>
      <c r="E188" s="52"/>
      <c r="F188" s="53"/>
      <c r="G188" s="54"/>
      <c r="H188" s="29">
        <v>0.2</v>
      </c>
      <c r="I188" s="30"/>
      <c r="J188" s="31"/>
      <c r="K188" s="32"/>
      <c r="L188" s="32"/>
      <c r="M188" s="33">
        <f t="shared" si="22"/>
        <v>0</v>
      </c>
      <c r="N188" s="19"/>
    </row>
    <row r="189" spans="1:14" ht="16.5" customHeight="1" x14ac:dyDescent="0.2">
      <c r="A189" s="55" t="s">
        <v>330</v>
      </c>
      <c r="B189" s="21"/>
      <c r="C189" s="56" t="s">
        <v>310</v>
      </c>
      <c r="D189" s="25" t="s">
        <v>18</v>
      </c>
      <c r="E189" s="26"/>
      <c r="F189" s="27"/>
      <c r="G189" s="28"/>
      <c r="H189" s="29">
        <v>0.2</v>
      </c>
      <c r="I189" s="30"/>
      <c r="J189" s="31"/>
      <c r="K189" s="32"/>
      <c r="L189" s="32"/>
      <c r="M189" s="33">
        <f t="shared" si="22"/>
        <v>0</v>
      </c>
      <c r="N189" s="19"/>
    </row>
    <row r="190" spans="1:14" ht="29.25" customHeight="1" x14ac:dyDescent="0.2">
      <c r="A190" s="55" t="s">
        <v>331</v>
      </c>
      <c r="B190" s="21"/>
      <c r="C190" s="56" t="s">
        <v>312</v>
      </c>
      <c r="D190" s="25" t="s">
        <v>18</v>
      </c>
      <c r="E190" s="26"/>
      <c r="F190" s="27"/>
      <c r="G190" s="28"/>
      <c r="H190" s="29">
        <v>0.2</v>
      </c>
      <c r="I190" s="30"/>
      <c r="J190" s="31"/>
      <c r="K190" s="32"/>
      <c r="L190" s="32"/>
      <c r="M190" s="33">
        <f t="shared" si="22"/>
        <v>0</v>
      </c>
      <c r="N190" s="19"/>
    </row>
    <row r="191" spans="1:14" ht="15" customHeight="1" x14ac:dyDescent="0.15">
      <c r="A191" s="87" t="s">
        <v>332</v>
      </c>
      <c r="B191" s="88"/>
      <c r="C191" s="88"/>
      <c r="D191" s="88"/>
      <c r="E191" s="88"/>
      <c r="F191" s="88"/>
      <c r="G191" s="88"/>
      <c r="H191" s="88"/>
      <c r="I191" s="88"/>
      <c r="M191" s="57">
        <f>SUM(M$175:M$190)</f>
        <v>0</v>
      </c>
      <c r="N191" s="58"/>
    </row>
    <row r="192" spans="1:14" ht="17.25" customHeight="1" x14ac:dyDescent="0.25">
      <c r="A192" s="47" t="s">
        <v>333</v>
      </c>
      <c r="B192" s="48"/>
      <c r="C192" s="49" t="s">
        <v>334</v>
      </c>
      <c r="D192" s="14"/>
      <c r="E192" s="15"/>
      <c r="F192" s="14"/>
      <c r="G192" s="16"/>
      <c r="H192" s="17"/>
      <c r="I192" s="16"/>
      <c r="J192" s="15"/>
      <c r="K192" s="15"/>
      <c r="L192" s="15"/>
      <c r="M192" s="18"/>
      <c r="N192" s="19"/>
    </row>
    <row r="193" spans="1:14" ht="29.25" customHeight="1" x14ac:dyDescent="0.2">
      <c r="A193" s="55" t="s">
        <v>335</v>
      </c>
      <c r="B193" s="21"/>
      <c r="C193" s="56" t="s">
        <v>281</v>
      </c>
      <c r="D193" s="25" t="s">
        <v>282</v>
      </c>
      <c r="E193" s="26"/>
      <c r="F193" s="27"/>
      <c r="G193" s="28"/>
      <c r="H193" s="29">
        <v>0.2</v>
      </c>
      <c r="I193" s="30"/>
      <c r="J193" s="31"/>
      <c r="K193" s="32"/>
      <c r="L193" s="32"/>
      <c r="M193" s="33">
        <f t="shared" ref="M193:M208" si="23">IF(ISNUMBER($K193),IF(ISNUMBER($G193),ROUND($K193*$G193,2),ROUND($K193*$F193,2)),IF(ISNUMBER($G193),ROUND($I193*$G193,2),ROUND($I193*$F193,2)))</f>
        <v>0</v>
      </c>
      <c r="N193" s="19"/>
    </row>
    <row r="194" spans="1:14" ht="29.25" customHeight="1" x14ac:dyDescent="0.2">
      <c r="A194" s="55" t="s">
        <v>336</v>
      </c>
      <c r="B194" s="21"/>
      <c r="C194" s="56" t="s">
        <v>284</v>
      </c>
      <c r="D194" s="25"/>
      <c r="E194" s="26"/>
      <c r="F194" s="27"/>
      <c r="G194" s="28"/>
      <c r="H194" s="29">
        <v>0.2</v>
      </c>
      <c r="I194" s="30"/>
      <c r="J194" s="31"/>
      <c r="K194" s="32"/>
      <c r="L194" s="32"/>
      <c r="M194" s="33">
        <f t="shared" si="23"/>
        <v>0</v>
      </c>
      <c r="N194" s="19"/>
    </row>
    <row r="195" spans="1:14" ht="16.5" customHeight="1" x14ac:dyDescent="0.2">
      <c r="A195" s="55" t="s">
        <v>337</v>
      </c>
      <c r="B195" s="21"/>
      <c r="C195" s="59" t="s">
        <v>286</v>
      </c>
      <c r="D195" s="25" t="s">
        <v>162</v>
      </c>
      <c r="E195" s="52"/>
      <c r="F195" s="53"/>
      <c r="G195" s="54"/>
      <c r="H195" s="29">
        <v>0.2</v>
      </c>
      <c r="I195" s="30"/>
      <c r="J195" s="31"/>
      <c r="K195" s="32"/>
      <c r="L195" s="32"/>
      <c r="M195" s="33">
        <f t="shared" si="23"/>
        <v>0</v>
      </c>
      <c r="N195" s="19"/>
    </row>
    <row r="196" spans="1:14" ht="16.5" customHeight="1" x14ac:dyDescent="0.2">
      <c r="A196" s="55" t="s">
        <v>338</v>
      </c>
      <c r="B196" s="21"/>
      <c r="C196" s="59" t="s">
        <v>288</v>
      </c>
      <c r="D196" s="25" t="s">
        <v>162</v>
      </c>
      <c r="E196" s="52"/>
      <c r="F196" s="53"/>
      <c r="G196" s="54"/>
      <c r="H196" s="29">
        <v>0.2</v>
      </c>
      <c r="I196" s="30"/>
      <c r="J196" s="31"/>
      <c r="K196" s="32"/>
      <c r="L196" s="32"/>
      <c r="M196" s="33">
        <f t="shared" si="23"/>
        <v>0</v>
      </c>
      <c r="N196" s="19"/>
    </row>
    <row r="197" spans="1:14" ht="16.5" customHeight="1" x14ac:dyDescent="0.2">
      <c r="A197" s="55" t="s">
        <v>339</v>
      </c>
      <c r="B197" s="21"/>
      <c r="C197" s="59" t="s">
        <v>290</v>
      </c>
      <c r="D197" s="25" t="s">
        <v>162</v>
      </c>
      <c r="E197" s="52"/>
      <c r="F197" s="53"/>
      <c r="G197" s="54"/>
      <c r="H197" s="29">
        <v>0.2</v>
      </c>
      <c r="I197" s="30"/>
      <c r="J197" s="31"/>
      <c r="K197" s="32"/>
      <c r="L197" s="32"/>
      <c r="M197" s="33">
        <f t="shared" si="23"/>
        <v>0</v>
      </c>
      <c r="N197" s="19"/>
    </row>
    <row r="198" spans="1:14" ht="16.5" customHeight="1" x14ac:dyDescent="0.2">
      <c r="A198" s="55" t="s">
        <v>340</v>
      </c>
      <c r="B198" s="21"/>
      <c r="C198" s="59" t="s">
        <v>292</v>
      </c>
      <c r="D198" s="25" t="s">
        <v>162</v>
      </c>
      <c r="E198" s="52"/>
      <c r="F198" s="53"/>
      <c r="G198" s="54"/>
      <c r="H198" s="29">
        <v>0.2</v>
      </c>
      <c r="I198" s="30"/>
      <c r="J198" s="31"/>
      <c r="K198" s="32"/>
      <c r="L198" s="32"/>
      <c r="M198" s="33">
        <f t="shared" si="23"/>
        <v>0</v>
      </c>
      <c r="N198" s="19"/>
    </row>
    <row r="199" spans="1:14" ht="16.5" customHeight="1" x14ac:dyDescent="0.2">
      <c r="A199" s="55" t="s">
        <v>341</v>
      </c>
      <c r="B199" s="21"/>
      <c r="C199" s="59" t="s">
        <v>294</v>
      </c>
      <c r="D199" s="25" t="s">
        <v>162</v>
      </c>
      <c r="E199" s="52"/>
      <c r="F199" s="53"/>
      <c r="G199" s="54"/>
      <c r="H199" s="29">
        <v>0.2</v>
      </c>
      <c r="I199" s="30"/>
      <c r="J199" s="31"/>
      <c r="K199" s="32"/>
      <c r="L199" s="32"/>
      <c r="M199" s="33">
        <f t="shared" si="23"/>
        <v>0</v>
      </c>
      <c r="N199" s="19"/>
    </row>
    <row r="200" spans="1:14" ht="16.5" customHeight="1" x14ac:dyDescent="0.2">
      <c r="A200" s="55" t="s">
        <v>342</v>
      </c>
      <c r="B200" s="21"/>
      <c r="C200" s="59" t="s">
        <v>296</v>
      </c>
      <c r="D200" s="25" t="s">
        <v>162</v>
      </c>
      <c r="E200" s="52"/>
      <c r="F200" s="53"/>
      <c r="G200" s="54"/>
      <c r="H200" s="29">
        <v>0.2</v>
      </c>
      <c r="I200" s="30"/>
      <c r="J200" s="31"/>
      <c r="K200" s="32"/>
      <c r="L200" s="32"/>
      <c r="M200" s="33">
        <f t="shared" si="23"/>
        <v>0</v>
      </c>
      <c r="N200" s="19"/>
    </row>
    <row r="201" spans="1:14" ht="16.5" customHeight="1" x14ac:dyDescent="0.2">
      <c r="A201" s="55" t="s">
        <v>343</v>
      </c>
      <c r="B201" s="21"/>
      <c r="C201" s="59" t="s">
        <v>298</v>
      </c>
      <c r="D201" s="25" t="s">
        <v>162</v>
      </c>
      <c r="E201" s="52"/>
      <c r="F201" s="53"/>
      <c r="G201" s="54"/>
      <c r="H201" s="29">
        <v>0.2</v>
      </c>
      <c r="I201" s="30"/>
      <c r="J201" s="31"/>
      <c r="K201" s="32"/>
      <c r="L201" s="32"/>
      <c r="M201" s="33">
        <f t="shared" si="23"/>
        <v>0</v>
      </c>
      <c r="N201" s="19"/>
    </row>
    <row r="202" spans="1:14" ht="16.5" customHeight="1" x14ac:dyDescent="0.2">
      <c r="A202" s="55" t="s">
        <v>344</v>
      </c>
      <c r="B202" s="21"/>
      <c r="C202" s="56" t="s">
        <v>300</v>
      </c>
      <c r="D202" s="25" t="s">
        <v>112</v>
      </c>
      <c r="E202" s="26"/>
      <c r="F202" s="27"/>
      <c r="G202" s="28"/>
      <c r="H202" s="29">
        <v>0.2</v>
      </c>
      <c r="I202" s="30"/>
      <c r="J202" s="31"/>
      <c r="K202" s="32"/>
      <c r="L202" s="32"/>
      <c r="M202" s="33">
        <f t="shared" si="23"/>
        <v>0</v>
      </c>
      <c r="N202" s="19"/>
    </row>
    <row r="203" spans="1:14" ht="16.5" customHeight="1" x14ac:dyDescent="0.2">
      <c r="A203" s="55" t="s">
        <v>345</v>
      </c>
      <c r="B203" s="21"/>
      <c r="C203" s="56" t="s">
        <v>302</v>
      </c>
      <c r="D203" s="25" t="s">
        <v>112</v>
      </c>
      <c r="E203" s="26"/>
      <c r="F203" s="27"/>
      <c r="G203" s="28"/>
      <c r="H203" s="29">
        <v>0.2</v>
      </c>
      <c r="I203" s="30"/>
      <c r="J203" s="31"/>
      <c r="K203" s="32"/>
      <c r="L203" s="32"/>
      <c r="M203" s="33">
        <f t="shared" si="23"/>
        <v>0</v>
      </c>
      <c r="N203" s="19"/>
    </row>
    <row r="204" spans="1:14" ht="16.5" customHeight="1" x14ac:dyDescent="0.2">
      <c r="A204" s="55" t="s">
        <v>346</v>
      </c>
      <c r="B204" s="21"/>
      <c r="C204" s="56" t="s">
        <v>304</v>
      </c>
      <c r="D204" s="25" t="s">
        <v>79</v>
      </c>
      <c r="E204" s="52"/>
      <c r="F204" s="53"/>
      <c r="G204" s="54"/>
      <c r="H204" s="29">
        <v>0.2</v>
      </c>
      <c r="I204" s="30"/>
      <c r="J204" s="31"/>
      <c r="K204" s="32"/>
      <c r="L204" s="32"/>
      <c r="M204" s="33">
        <f t="shared" si="23"/>
        <v>0</v>
      </c>
      <c r="N204" s="19"/>
    </row>
    <row r="205" spans="1:14" ht="16.5" customHeight="1" x14ac:dyDescent="0.2">
      <c r="A205" s="55" t="s">
        <v>347</v>
      </c>
      <c r="B205" s="21"/>
      <c r="C205" s="56" t="s">
        <v>306</v>
      </c>
      <c r="D205" s="25" t="s">
        <v>79</v>
      </c>
      <c r="E205" s="52"/>
      <c r="F205" s="53"/>
      <c r="G205" s="54"/>
      <c r="H205" s="29">
        <v>0.2</v>
      </c>
      <c r="I205" s="30"/>
      <c r="J205" s="31"/>
      <c r="K205" s="32"/>
      <c r="L205" s="32"/>
      <c r="M205" s="33">
        <f t="shared" si="23"/>
        <v>0</v>
      </c>
      <c r="N205" s="19"/>
    </row>
    <row r="206" spans="1:14" ht="16.5" customHeight="1" x14ac:dyDescent="0.2">
      <c r="A206" s="55" t="s">
        <v>348</v>
      </c>
      <c r="B206" s="21"/>
      <c r="C206" s="56" t="s">
        <v>308</v>
      </c>
      <c r="D206" s="25" t="s">
        <v>79</v>
      </c>
      <c r="E206" s="52"/>
      <c r="F206" s="53"/>
      <c r="G206" s="54"/>
      <c r="H206" s="29">
        <v>0.2</v>
      </c>
      <c r="I206" s="30"/>
      <c r="J206" s="31"/>
      <c r="K206" s="32"/>
      <c r="L206" s="32"/>
      <c r="M206" s="33">
        <f t="shared" si="23"/>
        <v>0</v>
      </c>
      <c r="N206" s="19"/>
    </row>
    <row r="207" spans="1:14" ht="16.5" customHeight="1" x14ac:dyDescent="0.2">
      <c r="A207" s="55" t="s">
        <v>349</v>
      </c>
      <c r="B207" s="21"/>
      <c r="C207" s="56" t="s">
        <v>310</v>
      </c>
      <c r="D207" s="25" t="s">
        <v>18</v>
      </c>
      <c r="E207" s="26"/>
      <c r="F207" s="27"/>
      <c r="G207" s="28"/>
      <c r="H207" s="29">
        <v>0.2</v>
      </c>
      <c r="I207" s="30"/>
      <c r="J207" s="31"/>
      <c r="K207" s="32"/>
      <c r="L207" s="32"/>
      <c r="M207" s="33">
        <f t="shared" si="23"/>
        <v>0</v>
      </c>
      <c r="N207" s="19"/>
    </row>
    <row r="208" spans="1:14" ht="29.25" customHeight="1" x14ac:dyDescent="0.2">
      <c r="A208" s="55" t="s">
        <v>350</v>
      </c>
      <c r="B208" s="21"/>
      <c r="C208" s="56" t="s">
        <v>312</v>
      </c>
      <c r="D208" s="25" t="s">
        <v>18</v>
      </c>
      <c r="E208" s="26"/>
      <c r="F208" s="27"/>
      <c r="G208" s="28"/>
      <c r="H208" s="29">
        <v>0.2</v>
      </c>
      <c r="I208" s="30"/>
      <c r="J208" s="31"/>
      <c r="K208" s="32"/>
      <c r="L208" s="32"/>
      <c r="M208" s="33">
        <f t="shared" si="23"/>
        <v>0</v>
      </c>
      <c r="N208" s="19"/>
    </row>
    <row r="209" spans="1:14" ht="15" customHeight="1" x14ac:dyDescent="0.15">
      <c r="A209" s="87" t="s">
        <v>351</v>
      </c>
      <c r="B209" s="88"/>
      <c r="C209" s="88"/>
      <c r="D209" s="88"/>
      <c r="E209" s="88"/>
      <c r="F209" s="88"/>
      <c r="G209" s="88"/>
      <c r="H209" s="88"/>
      <c r="I209" s="88"/>
      <c r="M209" s="57">
        <f>SUM(M$193:M$208)</f>
        <v>0</v>
      </c>
      <c r="N209" s="58"/>
    </row>
    <row r="210" spans="1:14" ht="17.25" customHeight="1" x14ac:dyDescent="0.25">
      <c r="A210" s="47" t="s">
        <v>352</v>
      </c>
      <c r="B210" s="48"/>
      <c r="C210" s="49" t="s">
        <v>353</v>
      </c>
      <c r="D210" s="14"/>
      <c r="E210" s="15"/>
      <c r="F210" s="14"/>
      <c r="G210" s="16"/>
      <c r="H210" s="17"/>
      <c r="I210" s="16"/>
      <c r="J210" s="15"/>
      <c r="K210" s="15"/>
      <c r="L210" s="15"/>
      <c r="M210" s="18"/>
      <c r="N210" s="19"/>
    </row>
    <row r="211" spans="1:14" ht="29.25" customHeight="1" x14ac:dyDescent="0.2">
      <c r="A211" s="55" t="s">
        <v>354</v>
      </c>
      <c r="B211" s="21"/>
      <c r="C211" s="56" t="s">
        <v>281</v>
      </c>
      <c r="D211" s="25" t="s">
        <v>282</v>
      </c>
      <c r="E211" s="26"/>
      <c r="F211" s="27"/>
      <c r="G211" s="28"/>
      <c r="H211" s="29">
        <v>0.2</v>
      </c>
      <c r="I211" s="30"/>
      <c r="J211" s="31"/>
      <c r="K211" s="32"/>
      <c r="L211" s="32"/>
      <c r="M211" s="33">
        <f t="shared" ref="M211:M226" si="24">IF(ISNUMBER($K211),IF(ISNUMBER($G211),ROUND($K211*$G211,2),ROUND($K211*$F211,2)),IF(ISNUMBER($G211),ROUND($I211*$G211,2),ROUND($I211*$F211,2)))</f>
        <v>0</v>
      </c>
      <c r="N211" s="19"/>
    </row>
    <row r="212" spans="1:14" ht="29.25" customHeight="1" x14ac:dyDescent="0.2">
      <c r="A212" s="55" t="s">
        <v>355</v>
      </c>
      <c r="B212" s="21"/>
      <c r="C212" s="56" t="s">
        <v>284</v>
      </c>
      <c r="D212" s="25"/>
      <c r="E212" s="26"/>
      <c r="F212" s="27"/>
      <c r="G212" s="28"/>
      <c r="H212" s="29">
        <v>0.2</v>
      </c>
      <c r="I212" s="30"/>
      <c r="J212" s="31"/>
      <c r="K212" s="32"/>
      <c r="L212" s="32"/>
      <c r="M212" s="33">
        <f t="shared" si="24"/>
        <v>0</v>
      </c>
      <c r="N212" s="19"/>
    </row>
    <row r="213" spans="1:14" ht="16.5" customHeight="1" x14ac:dyDescent="0.2">
      <c r="A213" s="55" t="s">
        <v>356</v>
      </c>
      <c r="B213" s="21"/>
      <c r="C213" s="59" t="s">
        <v>286</v>
      </c>
      <c r="D213" s="25" t="s">
        <v>162</v>
      </c>
      <c r="E213" s="52"/>
      <c r="F213" s="53"/>
      <c r="G213" s="54"/>
      <c r="H213" s="29">
        <v>0.2</v>
      </c>
      <c r="I213" s="30"/>
      <c r="J213" s="31"/>
      <c r="K213" s="32"/>
      <c r="L213" s="32"/>
      <c r="M213" s="33">
        <f t="shared" si="24"/>
        <v>0</v>
      </c>
      <c r="N213" s="19"/>
    </row>
    <row r="214" spans="1:14" ht="16.5" customHeight="1" x14ac:dyDescent="0.2">
      <c r="A214" s="55" t="s">
        <v>357</v>
      </c>
      <c r="B214" s="21"/>
      <c r="C214" s="59" t="s">
        <v>288</v>
      </c>
      <c r="D214" s="25" t="s">
        <v>162</v>
      </c>
      <c r="E214" s="52"/>
      <c r="F214" s="53"/>
      <c r="G214" s="54"/>
      <c r="H214" s="29">
        <v>0.2</v>
      </c>
      <c r="I214" s="30"/>
      <c r="J214" s="31"/>
      <c r="K214" s="32"/>
      <c r="L214" s="32"/>
      <c r="M214" s="33">
        <f t="shared" si="24"/>
        <v>0</v>
      </c>
      <c r="N214" s="19"/>
    </row>
    <row r="215" spans="1:14" ht="16.5" customHeight="1" x14ac:dyDescent="0.2">
      <c r="A215" s="55" t="s">
        <v>358</v>
      </c>
      <c r="B215" s="21"/>
      <c r="C215" s="59" t="s">
        <v>290</v>
      </c>
      <c r="D215" s="25" t="s">
        <v>162</v>
      </c>
      <c r="E215" s="52"/>
      <c r="F215" s="53"/>
      <c r="G215" s="54"/>
      <c r="H215" s="29">
        <v>0.2</v>
      </c>
      <c r="I215" s="30"/>
      <c r="J215" s="31"/>
      <c r="K215" s="32"/>
      <c r="L215" s="32"/>
      <c r="M215" s="33">
        <f t="shared" si="24"/>
        <v>0</v>
      </c>
      <c r="N215" s="19"/>
    </row>
    <row r="216" spans="1:14" ht="16.5" customHeight="1" x14ac:dyDescent="0.2">
      <c r="A216" s="55" t="s">
        <v>359</v>
      </c>
      <c r="B216" s="21"/>
      <c r="C216" s="59" t="s">
        <v>292</v>
      </c>
      <c r="D216" s="25" t="s">
        <v>162</v>
      </c>
      <c r="E216" s="52"/>
      <c r="F216" s="53"/>
      <c r="G216" s="54"/>
      <c r="H216" s="29">
        <v>0.2</v>
      </c>
      <c r="I216" s="30"/>
      <c r="J216" s="31"/>
      <c r="K216" s="32"/>
      <c r="L216" s="32"/>
      <c r="M216" s="33">
        <f t="shared" si="24"/>
        <v>0</v>
      </c>
      <c r="N216" s="19"/>
    </row>
    <row r="217" spans="1:14" ht="16.5" customHeight="1" x14ac:dyDescent="0.2">
      <c r="A217" s="55" t="s">
        <v>360</v>
      </c>
      <c r="B217" s="21"/>
      <c r="C217" s="59" t="s">
        <v>294</v>
      </c>
      <c r="D217" s="25" t="s">
        <v>162</v>
      </c>
      <c r="E217" s="52"/>
      <c r="F217" s="53"/>
      <c r="G217" s="54"/>
      <c r="H217" s="29">
        <v>0.2</v>
      </c>
      <c r="I217" s="30"/>
      <c r="J217" s="31"/>
      <c r="K217" s="32"/>
      <c r="L217" s="32"/>
      <c r="M217" s="33">
        <f t="shared" si="24"/>
        <v>0</v>
      </c>
      <c r="N217" s="19"/>
    </row>
    <row r="218" spans="1:14" ht="16.5" customHeight="1" x14ac:dyDescent="0.2">
      <c r="A218" s="55" t="s">
        <v>361</v>
      </c>
      <c r="B218" s="21"/>
      <c r="C218" s="59" t="s">
        <v>296</v>
      </c>
      <c r="D218" s="25" t="s">
        <v>162</v>
      </c>
      <c r="E218" s="52"/>
      <c r="F218" s="53"/>
      <c r="G218" s="54"/>
      <c r="H218" s="29">
        <v>0.2</v>
      </c>
      <c r="I218" s="30"/>
      <c r="J218" s="31"/>
      <c r="K218" s="32"/>
      <c r="L218" s="32"/>
      <c r="M218" s="33">
        <f t="shared" si="24"/>
        <v>0</v>
      </c>
      <c r="N218" s="19"/>
    </row>
    <row r="219" spans="1:14" ht="16.5" customHeight="1" x14ac:dyDescent="0.2">
      <c r="A219" s="55" t="s">
        <v>362</v>
      </c>
      <c r="B219" s="21"/>
      <c r="C219" s="59" t="s">
        <v>298</v>
      </c>
      <c r="D219" s="25" t="s">
        <v>162</v>
      </c>
      <c r="E219" s="52"/>
      <c r="F219" s="53"/>
      <c r="G219" s="54"/>
      <c r="H219" s="29">
        <v>0.2</v>
      </c>
      <c r="I219" s="30"/>
      <c r="J219" s="31"/>
      <c r="K219" s="32"/>
      <c r="L219" s="32"/>
      <c r="M219" s="33">
        <f t="shared" si="24"/>
        <v>0</v>
      </c>
      <c r="N219" s="19"/>
    </row>
    <row r="220" spans="1:14" ht="16.5" customHeight="1" x14ac:dyDescent="0.2">
      <c r="A220" s="55" t="s">
        <v>363</v>
      </c>
      <c r="B220" s="21"/>
      <c r="C220" s="56" t="s">
        <v>300</v>
      </c>
      <c r="D220" s="25" t="s">
        <v>112</v>
      </c>
      <c r="E220" s="26"/>
      <c r="F220" s="27"/>
      <c r="G220" s="28"/>
      <c r="H220" s="29">
        <v>0.2</v>
      </c>
      <c r="I220" s="30"/>
      <c r="J220" s="31"/>
      <c r="K220" s="32"/>
      <c r="L220" s="32"/>
      <c r="M220" s="33">
        <f t="shared" si="24"/>
        <v>0</v>
      </c>
      <c r="N220" s="19"/>
    </row>
    <row r="221" spans="1:14" ht="16.5" customHeight="1" x14ac:dyDescent="0.2">
      <c r="A221" s="55" t="s">
        <v>364</v>
      </c>
      <c r="B221" s="21"/>
      <c r="C221" s="56" t="s">
        <v>302</v>
      </c>
      <c r="D221" s="25" t="s">
        <v>112</v>
      </c>
      <c r="E221" s="26"/>
      <c r="F221" s="27"/>
      <c r="G221" s="28"/>
      <c r="H221" s="29">
        <v>0.2</v>
      </c>
      <c r="I221" s="30"/>
      <c r="J221" s="31"/>
      <c r="K221" s="32"/>
      <c r="L221" s="32"/>
      <c r="M221" s="33">
        <f t="shared" si="24"/>
        <v>0</v>
      </c>
      <c r="N221" s="19"/>
    </row>
    <row r="222" spans="1:14" ht="16.5" customHeight="1" x14ac:dyDescent="0.2">
      <c r="A222" s="55" t="s">
        <v>365</v>
      </c>
      <c r="B222" s="21"/>
      <c r="C222" s="56" t="s">
        <v>304</v>
      </c>
      <c r="D222" s="25" t="s">
        <v>79</v>
      </c>
      <c r="E222" s="52"/>
      <c r="F222" s="53"/>
      <c r="G222" s="54"/>
      <c r="H222" s="29">
        <v>0.2</v>
      </c>
      <c r="I222" s="30"/>
      <c r="J222" s="31"/>
      <c r="K222" s="32"/>
      <c r="L222" s="32"/>
      <c r="M222" s="33">
        <f t="shared" si="24"/>
        <v>0</v>
      </c>
      <c r="N222" s="19"/>
    </row>
    <row r="223" spans="1:14" ht="16.5" customHeight="1" x14ac:dyDescent="0.2">
      <c r="A223" s="55" t="s">
        <v>366</v>
      </c>
      <c r="B223" s="21"/>
      <c r="C223" s="56" t="s">
        <v>306</v>
      </c>
      <c r="D223" s="25" t="s">
        <v>79</v>
      </c>
      <c r="E223" s="52"/>
      <c r="F223" s="53"/>
      <c r="G223" s="54"/>
      <c r="H223" s="29">
        <v>0.2</v>
      </c>
      <c r="I223" s="30"/>
      <c r="J223" s="31"/>
      <c r="K223" s="32"/>
      <c r="L223" s="32"/>
      <c r="M223" s="33">
        <f t="shared" si="24"/>
        <v>0</v>
      </c>
      <c r="N223" s="19"/>
    </row>
    <row r="224" spans="1:14" ht="16.5" customHeight="1" x14ac:dyDescent="0.2">
      <c r="A224" s="55" t="s">
        <v>367</v>
      </c>
      <c r="B224" s="21"/>
      <c r="C224" s="56" t="s">
        <v>308</v>
      </c>
      <c r="D224" s="25" t="s">
        <v>79</v>
      </c>
      <c r="E224" s="52"/>
      <c r="F224" s="53"/>
      <c r="G224" s="54"/>
      <c r="H224" s="29">
        <v>0.2</v>
      </c>
      <c r="I224" s="30"/>
      <c r="J224" s="31"/>
      <c r="K224" s="32"/>
      <c r="L224" s="32"/>
      <c r="M224" s="33">
        <f t="shared" si="24"/>
        <v>0</v>
      </c>
      <c r="N224" s="19"/>
    </row>
    <row r="225" spans="1:14" ht="16.5" customHeight="1" x14ac:dyDescent="0.2">
      <c r="A225" s="55" t="s">
        <v>368</v>
      </c>
      <c r="B225" s="21"/>
      <c r="C225" s="56" t="s">
        <v>310</v>
      </c>
      <c r="D225" s="25" t="s">
        <v>18</v>
      </c>
      <c r="E225" s="26"/>
      <c r="F225" s="27"/>
      <c r="G225" s="28"/>
      <c r="H225" s="29">
        <v>0.2</v>
      </c>
      <c r="I225" s="30"/>
      <c r="J225" s="31"/>
      <c r="K225" s="32"/>
      <c r="L225" s="32"/>
      <c r="M225" s="33">
        <f t="shared" si="24"/>
        <v>0</v>
      </c>
      <c r="N225" s="19"/>
    </row>
    <row r="226" spans="1:14" ht="29.25" customHeight="1" x14ac:dyDescent="0.2">
      <c r="A226" s="55" t="s">
        <v>369</v>
      </c>
      <c r="B226" s="21"/>
      <c r="C226" s="56" t="s">
        <v>312</v>
      </c>
      <c r="D226" s="25" t="s">
        <v>18</v>
      </c>
      <c r="E226" s="26"/>
      <c r="F226" s="27"/>
      <c r="G226" s="28"/>
      <c r="H226" s="29">
        <v>0.2</v>
      </c>
      <c r="I226" s="30"/>
      <c r="J226" s="31"/>
      <c r="K226" s="32"/>
      <c r="L226" s="32"/>
      <c r="M226" s="33">
        <f t="shared" si="24"/>
        <v>0</v>
      </c>
      <c r="N226" s="19"/>
    </row>
    <row r="227" spans="1:14" ht="15" customHeight="1" x14ac:dyDescent="0.15">
      <c r="A227" s="87" t="s">
        <v>370</v>
      </c>
      <c r="B227" s="88"/>
      <c r="C227" s="88"/>
      <c r="D227" s="88"/>
      <c r="E227" s="88"/>
      <c r="F227" s="88"/>
      <c r="G227" s="88"/>
      <c r="H227" s="88"/>
      <c r="I227" s="88"/>
      <c r="M227" s="57">
        <f>SUM(M$211:M$226)</f>
        <v>0</v>
      </c>
      <c r="N227" s="58"/>
    </row>
    <row r="228" spans="1:14" ht="17.25" customHeight="1" x14ac:dyDescent="0.25">
      <c r="A228" s="47" t="s">
        <v>371</v>
      </c>
      <c r="B228" s="48"/>
      <c r="C228" s="49" t="s">
        <v>372</v>
      </c>
      <c r="D228" s="14"/>
      <c r="E228" s="15"/>
      <c r="F228" s="14"/>
      <c r="G228" s="16"/>
      <c r="H228" s="17"/>
      <c r="I228" s="16"/>
      <c r="J228" s="15"/>
      <c r="K228" s="15"/>
      <c r="L228" s="15"/>
      <c r="M228" s="18"/>
      <c r="N228" s="19"/>
    </row>
    <row r="229" spans="1:14" ht="29.25" customHeight="1" x14ac:dyDescent="0.2">
      <c r="A229" s="55" t="s">
        <v>373</v>
      </c>
      <c r="B229" s="21"/>
      <c r="C229" s="56" t="s">
        <v>281</v>
      </c>
      <c r="D229" s="25" t="s">
        <v>282</v>
      </c>
      <c r="E229" s="26"/>
      <c r="F229" s="27"/>
      <c r="G229" s="28"/>
      <c r="H229" s="29">
        <v>0.2</v>
      </c>
      <c r="I229" s="30"/>
      <c r="J229" s="31"/>
      <c r="K229" s="32"/>
      <c r="L229" s="32"/>
      <c r="M229" s="33">
        <f t="shared" ref="M229:M243" si="25">IF(ISNUMBER($K229),IF(ISNUMBER($G229),ROUND($K229*$G229,2),ROUND($K229*$F229,2)),IF(ISNUMBER($G229),ROUND($I229*$G229,2),ROUND($I229*$F229,2)))</f>
        <v>0</v>
      </c>
      <c r="N229" s="19"/>
    </row>
    <row r="230" spans="1:14" ht="29.25" customHeight="1" x14ac:dyDescent="0.2">
      <c r="A230" s="55" t="s">
        <v>374</v>
      </c>
      <c r="B230" s="21"/>
      <c r="C230" s="56" t="s">
        <v>284</v>
      </c>
      <c r="D230" s="25"/>
      <c r="E230" s="26"/>
      <c r="F230" s="27"/>
      <c r="G230" s="28"/>
      <c r="H230" s="29">
        <v>0.2</v>
      </c>
      <c r="I230" s="30"/>
      <c r="J230" s="31"/>
      <c r="K230" s="32"/>
      <c r="L230" s="32"/>
      <c r="M230" s="33">
        <f t="shared" si="25"/>
        <v>0</v>
      </c>
      <c r="N230" s="19"/>
    </row>
    <row r="231" spans="1:14" ht="16.5" customHeight="1" x14ac:dyDescent="0.2">
      <c r="A231" s="55" t="s">
        <v>375</v>
      </c>
      <c r="B231" s="21"/>
      <c r="C231" s="59" t="s">
        <v>286</v>
      </c>
      <c r="D231" s="25" t="s">
        <v>162</v>
      </c>
      <c r="E231" s="52"/>
      <c r="F231" s="53"/>
      <c r="G231" s="54"/>
      <c r="H231" s="29">
        <v>0.2</v>
      </c>
      <c r="I231" s="30"/>
      <c r="J231" s="31"/>
      <c r="K231" s="32"/>
      <c r="L231" s="32"/>
      <c r="M231" s="33">
        <f t="shared" si="25"/>
        <v>0</v>
      </c>
      <c r="N231" s="19"/>
    </row>
    <row r="232" spans="1:14" ht="16.5" customHeight="1" x14ac:dyDescent="0.2">
      <c r="A232" s="55" t="s">
        <v>376</v>
      </c>
      <c r="B232" s="21"/>
      <c r="C232" s="59" t="s">
        <v>288</v>
      </c>
      <c r="D232" s="25" t="s">
        <v>162</v>
      </c>
      <c r="E232" s="52"/>
      <c r="F232" s="53"/>
      <c r="G232" s="54"/>
      <c r="H232" s="29">
        <v>0.2</v>
      </c>
      <c r="I232" s="30"/>
      <c r="J232" s="31"/>
      <c r="K232" s="32"/>
      <c r="L232" s="32"/>
      <c r="M232" s="33">
        <f t="shared" si="25"/>
        <v>0</v>
      </c>
      <c r="N232" s="19"/>
    </row>
    <row r="233" spans="1:14" ht="16.5" customHeight="1" x14ac:dyDescent="0.2">
      <c r="A233" s="55" t="s">
        <v>377</v>
      </c>
      <c r="B233" s="21"/>
      <c r="C233" s="59" t="s">
        <v>290</v>
      </c>
      <c r="D233" s="25" t="s">
        <v>162</v>
      </c>
      <c r="E233" s="52"/>
      <c r="F233" s="53"/>
      <c r="G233" s="54"/>
      <c r="H233" s="29">
        <v>0.2</v>
      </c>
      <c r="I233" s="30"/>
      <c r="J233" s="31"/>
      <c r="K233" s="32"/>
      <c r="L233" s="32"/>
      <c r="M233" s="33">
        <f t="shared" si="25"/>
        <v>0</v>
      </c>
      <c r="N233" s="19"/>
    </row>
    <row r="234" spans="1:14" ht="16.5" customHeight="1" x14ac:dyDescent="0.2">
      <c r="A234" s="55" t="s">
        <v>378</v>
      </c>
      <c r="B234" s="21"/>
      <c r="C234" s="59" t="s">
        <v>292</v>
      </c>
      <c r="D234" s="25" t="s">
        <v>162</v>
      </c>
      <c r="E234" s="52"/>
      <c r="F234" s="53"/>
      <c r="G234" s="54"/>
      <c r="H234" s="29">
        <v>0.2</v>
      </c>
      <c r="I234" s="30"/>
      <c r="J234" s="31"/>
      <c r="K234" s="32"/>
      <c r="L234" s="32"/>
      <c r="M234" s="33">
        <f t="shared" si="25"/>
        <v>0</v>
      </c>
      <c r="N234" s="19"/>
    </row>
    <row r="235" spans="1:14" ht="16.5" customHeight="1" x14ac:dyDescent="0.2">
      <c r="A235" s="55" t="s">
        <v>379</v>
      </c>
      <c r="B235" s="21"/>
      <c r="C235" s="59" t="s">
        <v>294</v>
      </c>
      <c r="D235" s="25" t="s">
        <v>162</v>
      </c>
      <c r="E235" s="52"/>
      <c r="F235" s="53"/>
      <c r="G235" s="54"/>
      <c r="H235" s="29">
        <v>0.2</v>
      </c>
      <c r="I235" s="30"/>
      <c r="J235" s="31"/>
      <c r="K235" s="32"/>
      <c r="L235" s="32"/>
      <c r="M235" s="33">
        <f t="shared" si="25"/>
        <v>0</v>
      </c>
      <c r="N235" s="19"/>
    </row>
    <row r="236" spans="1:14" ht="16.5" customHeight="1" x14ac:dyDescent="0.2">
      <c r="A236" s="55" t="s">
        <v>380</v>
      </c>
      <c r="B236" s="21"/>
      <c r="C236" s="59" t="s">
        <v>296</v>
      </c>
      <c r="D236" s="25" t="s">
        <v>162</v>
      </c>
      <c r="E236" s="52"/>
      <c r="F236" s="53"/>
      <c r="G236" s="54"/>
      <c r="H236" s="29">
        <v>0.2</v>
      </c>
      <c r="I236" s="30"/>
      <c r="J236" s="31"/>
      <c r="K236" s="32"/>
      <c r="L236" s="32"/>
      <c r="M236" s="33">
        <f t="shared" si="25"/>
        <v>0</v>
      </c>
      <c r="N236" s="19"/>
    </row>
    <row r="237" spans="1:14" ht="16.5" customHeight="1" x14ac:dyDescent="0.2">
      <c r="A237" s="55" t="s">
        <v>381</v>
      </c>
      <c r="B237" s="21"/>
      <c r="C237" s="59" t="s">
        <v>298</v>
      </c>
      <c r="D237" s="25" t="s">
        <v>162</v>
      </c>
      <c r="E237" s="52"/>
      <c r="F237" s="53"/>
      <c r="G237" s="54"/>
      <c r="H237" s="29">
        <v>0.2</v>
      </c>
      <c r="I237" s="30"/>
      <c r="J237" s="31"/>
      <c r="K237" s="32"/>
      <c r="L237" s="32"/>
      <c r="M237" s="33">
        <f t="shared" si="25"/>
        <v>0</v>
      </c>
      <c r="N237" s="19"/>
    </row>
    <row r="238" spans="1:14" ht="16.5" customHeight="1" x14ac:dyDescent="0.2">
      <c r="A238" s="55" t="s">
        <v>382</v>
      </c>
      <c r="B238" s="21"/>
      <c r="C238" s="56" t="s">
        <v>300</v>
      </c>
      <c r="D238" s="25" t="s">
        <v>112</v>
      </c>
      <c r="E238" s="26"/>
      <c r="F238" s="27"/>
      <c r="G238" s="28"/>
      <c r="H238" s="29">
        <v>0.2</v>
      </c>
      <c r="I238" s="30"/>
      <c r="J238" s="31"/>
      <c r="K238" s="32"/>
      <c r="L238" s="32"/>
      <c r="M238" s="33">
        <f t="shared" si="25"/>
        <v>0</v>
      </c>
      <c r="N238" s="19"/>
    </row>
    <row r="239" spans="1:14" ht="16.5" customHeight="1" x14ac:dyDescent="0.2">
      <c r="A239" s="55" t="s">
        <v>383</v>
      </c>
      <c r="B239" s="21"/>
      <c r="C239" s="56" t="s">
        <v>302</v>
      </c>
      <c r="D239" s="25" t="s">
        <v>112</v>
      </c>
      <c r="E239" s="26"/>
      <c r="F239" s="27"/>
      <c r="G239" s="28"/>
      <c r="H239" s="29">
        <v>0.2</v>
      </c>
      <c r="I239" s="30"/>
      <c r="J239" s="31"/>
      <c r="K239" s="32"/>
      <c r="L239" s="32"/>
      <c r="M239" s="33">
        <f t="shared" si="25"/>
        <v>0</v>
      </c>
      <c r="N239" s="19"/>
    </row>
    <row r="240" spans="1:14" ht="16.5" customHeight="1" x14ac:dyDescent="0.2">
      <c r="A240" s="55" t="s">
        <v>384</v>
      </c>
      <c r="B240" s="21"/>
      <c r="C240" s="56" t="s">
        <v>304</v>
      </c>
      <c r="D240" s="25" t="s">
        <v>79</v>
      </c>
      <c r="E240" s="52"/>
      <c r="F240" s="53"/>
      <c r="G240" s="54"/>
      <c r="H240" s="29">
        <v>0.2</v>
      </c>
      <c r="I240" s="30"/>
      <c r="J240" s="31"/>
      <c r="K240" s="32"/>
      <c r="L240" s="32"/>
      <c r="M240" s="33">
        <f t="shared" si="25"/>
        <v>0</v>
      </c>
      <c r="N240" s="19"/>
    </row>
    <row r="241" spans="1:14" ht="16.5" customHeight="1" x14ac:dyDescent="0.2">
      <c r="A241" s="55" t="s">
        <v>385</v>
      </c>
      <c r="B241" s="21"/>
      <c r="C241" s="56" t="s">
        <v>306</v>
      </c>
      <c r="D241" s="25" t="s">
        <v>79</v>
      </c>
      <c r="E241" s="52"/>
      <c r="F241" s="53"/>
      <c r="G241" s="54"/>
      <c r="H241" s="29">
        <v>0.2</v>
      </c>
      <c r="I241" s="30"/>
      <c r="J241" s="31"/>
      <c r="K241" s="32"/>
      <c r="L241" s="32"/>
      <c r="M241" s="33">
        <f t="shared" si="25"/>
        <v>0</v>
      </c>
      <c r="N241" s="19"/>
    </row>
    <row r="242" spans="1:14" ht="16.5" customHeight="1" x14ac:dyDescent="0.2">
      <c r="A242" s="55" t="s">
        <v>386</v>
      </c>
      <c r="B242" s="21"/>
      <c r="C242" s="56" t="s">
        <v>310</v>
      </c>
      <c r="D242" s="25" t="s">
        <v>18</v>
      </c>
      <c r="E242" s="26"/>
      <c r="F242" s="27"/>
      <c r="G242" s="28"/>
      <c r="H242" s="29">
        <v>0.2</v>
      </c>
      <c r="I242" s="30"/>
      <c r="J242" s="31"/>
      <c r="K242" s="32"/>
      <c r="L242" s="32"/>
      <c r="M242" s="33">
        <f t="shared" si="25"/>
        <v>0</v>
      </c>
      <c r="N242" s="19"/>
    </row>
    <row r="243" spans="1:14" ht="29.25" customHeight="1" x14ac:dyDescent="0.2">
      <c r="A243" s="55" t="s">
        <v>387</v>
      </c>
      <c r="B243" s="21"/>
      <c r="C243" s="56" t="s">
        <v>312</v>
      </c>
      <c r="D243" s="25" t="s">
        <v>18</v>
      </c>
      <c r="E243" s="26"/>
      <c r="F243" s="27"/>
      <c r="G243" s="28"/>
      <c r="H243" s="29">
        <v>0.2</v>
      </c>
      <c r="I243" s="30"/>
      <c r="J243" s="31"/>
      <c r="K243" s="32"/>
      <c r="L243" s="32"/>
      <c r="M243" s="33">
        <f t="shared" si="25"/>
        <v>0</v>
      </c>
      <c r="N243" s="19"/>
    </row>
    <row r="244" spans="1:14" ht="15" customHeight="1" x14ac:dyDescent="0.15">
      <c r="A244" s="87" t="s">
        <v>388</v>
      </c>
      <c r="B244" s="88"/>
      <c r="C244" s="88"/>
      <c r="D244" s="88"/>
      <c r="E244" s="88"/>
      <c r="F244" s="88"/>
      <c r="G244" s="88"/>
      <c r="H244" s="88"/>
      <c r="I244" s="88"/>
      <c r="M244" s="57">
        <f>SUM(M$229:M$243)</f>
        <v>0</v>
      </c>
      <c r="N244" s="58"/>
    </row>
    <row r="245" spans="1:14" ht="17.25" customHeight="1" x14ac:dyDescent="0.25">
      <c r="A245" s="47" t="s">
        <v>389</v>
      </c>
      <c r="B245" s="48"/>
      <c r="C245" s="49" t="s">
        <v>390</v>
      </c>
      <c r="D245" s="14"/>
      <c r="E245" s="15"/>
      <c r="F245" s="14"/>
      <c r="G245" s="16"/>
      <c r="H245" s="17"/>
      <c r="I245" s="16"/>
      <c r="J245" s="15"/>
      <c r="K245" s="15"/>
      <c r="L245" s="15"/>
      <c r="M245" s="18"/>
      <c r="N245" s="19"/>
    </row>
    <row r="246" spans="1:14" ht="29.25" customHeight="1" x14ac:dyDescent="0.2">
      <c r="A246" s="55" t="s">
        <v>391</v>
      </c>
      <c r="B246" s="21"/>
      <c r="C246" s="56" t="s">
        <v>281</v>
      </c>
      <c r="D246" s="25" t="s">
        <v>282</v>
      </c>
      <c r="E246" s="26"/>
      <c r="F246" s="27"/>
      <c r="G246" s="28"/>
      <c r="H246" s="29">
        <v>0.2</v>
      </c>
      <c r="I246" s="30"/>
      <c r="J246" s="31"/>
      <c r="K246" s="32"/>
      <c r="L246" s="32"/>
      <c r="M246" s="33">
        <f t="shared" ref="M246:M262" si="26">IF(ISNUMBER($K246),IF(ISNUMBER($G246),ROUND($K246*$G246,2),ROUND($K246*$F246,2)),IF(ISNUMBER($G246),ROUND($I246*$G246,2),ROUND($I246*$F246,2)))</f>
        <v>0</v>
      </c>
      <c r="N246" s="19"/>
    </row>
    <row r="247" spans="1:14" ht="29.25" customHeight="1" x14ac:dyDescent="0.2">
      <c r="A247" s="55" t="s">
        <v>392</v>
      </c>
      <c r="B247" s="21"/>
      <c r="C247" s="56" t="s">
        <v>284</v>
      </c>
      <c r="D247" s="25"/>
      <c r="E247" s="26"/>
      <c r="F247" s="27"/>
      <c r="G247" s="28"/>
      <c r="H247" s="29">
        <v>0.2</v>
      </c>
      <c r="I247" s="30"/>
      <c r="J247" s="31"/>
      <c r="K247" s="32"/>
      <c r="L247" s="32"/>
      <c r="M247" s="33">
        <f t="shared" si="26"/>
        <v>0</v>
      </c>
      <c r="N247" s="19"/>
    </row>
    <row r="248" spans="1:14" ht="16.5" customHeight="1" x14ac:dyDescent="0.2">
      <c r="A248" s="55" t="s">
        <v>393</v>
      </c>
      <c r="B248" s="21"/>
      <c r="C248" s="59" t="s">
        <v>286</v>
      </c>
      <c r="D248" s="25" t="s">
        <v>162</v>
      </c>
      <c r="E248" s="52"/>
      <c r="F248" s="53"/>
      <c r="G248" s="54"/>
      <c r="H248" s="29">
        <v>0.2</v>
      </c>
      <c r="I248" s="30"/>
      <c r="J248" s="31"/>
      <c r="K248" s="32"/>
      <c r="L248" s="32"/>
      <c r="M248" s="33">
        <f t="shared" si="26"/>
        <v>0</v>
      </c>
      <c r="N248" s="19"/>
    </row>
    <row r="249" spans="1:14" ht="16.5" customHeight="1" x14ac:dyDescent="0.2">
      <c r="A249" s="55" t="s">
        <v>394</v>
      </c>
      <c r="B249" s="21"/>
      <c r="C249" s="59" t="s">
        <v>288</v>
      </c>
      <c r="D249" s="25" t="s">
        <v>162</v>
      </c>
      <c r="E249" s="52"/>
      <c r="F249" s="53"/>
      <c r="G249" s="54"/>
      <c r="H249" s="29">
        <v>0.2</v>
      </c>
      <c r="I249" s="30"/>
      <c r="J249" s="31"/>
      <c r="K249" s="32"/>
      <c r="L249" s="32"/>
      <c r="M249" s="33">
        <f t="shared" si="26"/>
        <v>0</v>
      </c>
      <c r="N249" s="19"/>
    </row>
    <row r="250" spans="1:14" ht="16.5" customHeight="1" x14ac:dyDescent="0.2">
      <c r="A250" s="55" t="s">
        <v>395</v>
      </c>
      <c r="B250" s="21"/>
      <c r="C250" s="59" t="s">
        <v>290</v>
      </c>
      <c r="D250" s="25" t="s">
        <v>162</v>
      </c>
      <c r="E250" s="52"/>
      <c r="F250" s="53"/>
      <c r="G250" s="54"/>
      <c r="H250" s="29">
        <v>0.2</v>
      </c>
      <c r="I250" s="30"/>
      <c r="J250" s="31"/>
      <c r="K250" s="32"/>
      <c r="L250" s="32"/>
      <c r="M250" s="33">
        <f t="shared" si="26"/>
        <v>0</v>
      </c>
      <c r="N250" s="19"/>
    </row>
    <row r="251" spans="1:14" ht="16.5" customHeight="1" x14ac:dyDescent="0.2">
      <c r="A251" s="55" t="s">
        <v>396</v>
      </c>
      <c r="B251" s="21"/>
      <c r="C251" s="59" t="s">
        <v>292</v>
      </c>
      <c r="D251" s="25" t="s">
        <v>162</v>
      </c>
      <c r="E251" s="52"/>
      <c r="F251" s="53"/>
      <c r="G251" s="54"/>
      <c r="H251" s="29">
        <v>0.2</v>
      </c>
      <c r="I251" s="30"/>
      <c r="J251" s="31"/>
      <c r="K251" s="32"/>
      <c r="L251" s="32"/>
      <c r="M251" s="33">
        <f t="shared" si="26"/>
        <v>0</v>
      </c>
      <c r="N251" s="19"/>
    </row>
    <row r="252" spans="1:14" ht="16.5" customHeight="1" x14ac:dyDescent="0.2">
      <c r="A252" s="55" t="s">
        <v>397</v>
      </c>
      <c r="B252" s="21"/>
      <c r="C252" s="59" t="s">
        <v>294</v>
      </c>
      <c r="D252" s="25" t="s">
        <v>162</v>
      </c>
      <c r="E252" s="52"/>
      <c r="F252" s="53"/>
      <c r="G252" s="54"/>
      <c r="H252" s="29">
        <v>0.2</v>
      </c>
      <c r="I252" s="30"/>
      <c r="J252" s="31"/>
      <c r="K252" s="32"/>
      <c r="L252" s="32"/>
      <c r="M252" s="33">
        <f t="shared" si="26"/>
        <v>0</v>
      </c>
      <c r="N252" s="19"/>
    </row>
    <row r="253" spans="1:14" ht="16.5" customHeight="1" x14ac:dyDescent="0.2">
      <c r="A253" s="55" t="s">
        <v>398</v>
      </c>
      <c r="B253" s="21"/>
      <c r="C253" s="59" t="s">
        <v>296</v>
      </c>
      <c r="D253" s="25" t="s">
        <v>162</v>
      </c>
      <c r="E253" s="52"/>
      <c r="F253" s="53"/>
      <c r="G253" s="54"/>
      <c r="H253" s="29">
        <v>0.2</v>
      </c>
      <c r="I253" s="30"/>
      <c r="J253" s="31"/>
      <c r="K253" s="32"/>
      <c r="L253" s="32"/>
      <c r="M253" s="33">
        <f t="shared" si="26"/>
        <v>0</v>
      </c>
      <c r="N253" s="19"/>
    </row>
    <row r="254" spans="1:14" ht="16.5" customHeight="1" x14ac:dyDescent="0.2">
      <c r="A254" s="55" t="s">
        <v>399</v>
      </c>
      <c r="B254" s="21"/>
      <c r="C254" s="59" t="s">
        <v>298</v>
      </c>
      <c r="D254" s="25" t="s">
        <v>162</v>
      </c>
      <c r="E254" s="52"/>
      <c r="F254" s="53"/>
      <c r="G254" s="54"/>
      <c r="H254" s="29">
        <v>0.2</v>
      </c>
      <c r="I254" s="30"/>
      <c r="J254" s="31"/>
      <c r="K254" s="32"/>
      <c r="L254" s="32"/>
      <c r="M254" s="33">
        <f t="shared" si="26"/>
        <v>0</v>
      </c>
      <c r="N254" s="19"/>
    </row>
    <row r="255" spans="1:14" ht="16.5" customHeight="1" x14ac:dyDescent="0.2">
      <c r="A255" s="55" t="s">
        <v>400</v>
      </c>
      <c r="B255" s="21"/>
      <c r="C255" s="56" t="s">
        <v>300</v>
      </c>
      <c r="D255" s="25" t="s">
        <v>112</v>
      </c>
      <c r="E255" s="26"/>
      <c r="F255" s="27"/>
      <c r="G255" s="28"/>
      <c r="H255" s="29">
        <v>0.2</v>
      </c>
      <c r="I255" s="30"/>
      <c r="J255" s="31"/>
      <c r="K255" s="32"/>
      <c r="L255" s="32"/>
      <c r="M255" s="33">
        <f t="shared" si="26"/>
        <v>0</v>
      </c>
      <c r="N255" s="19"/>
    </row>
    <row r="256" spans="1:14" ht="16.5" customHeight="1" x14ac:dyDescent="0.2">
      <c r="A256" s="55" t="s">
        <v>401</v>
      </c>
      <c r="B256" s="21"/>
      <c r="C256" s="56" t="s">
        <v>302</v>
      </c>
      <c r="D256" s="25" t="s">
        <v>112</v>
      </c>
      <c r="E256" s="26"/>
      <c r="F256" s="27"/>
      <c r="G256" s="28"/>
      <c r="H256" s="29">
        <v>0.2</v>
      </c>
      <c r="I256" s="30"/>
      <c r="J256" s="31"/>
      <c r="K256" s="32"/>
      <c r="L256" s="32"/>
      <c r="M256" s="33">
        <f t="shared" si="26"/>
        <v>0</v>
      </c>
      <c r="N256" s="19"/>
    </row>
    <row r="257" spans="1:14" ht="16.5" customHeight="1" x14ac:dyDescent="0.2">
      <c r="A257" s="55" t="s">
        <v>402</v>
      </c>
      <c r="B257" s="21"/>
      <c r="C257" s="56" t="s">
        <v>304</v>
      </c>
      <c r="D257" s="25" t="s">
        <v>79</v>
      </c>
      <c r="E257" s="52"/>
      <c r="F257" s="53"/>
      <c r="G257" s="54"/>
      <c r="H257" s="29">
        <v>0.2</v>
      </c>
      <c r="I257" s="30"/>
      <c r="J257" s="31"/>
      <c r="K257" s="32"/>
      <c r="L257" s="32"/>
      <c r="M257" s="33">
        <f t="shared" si="26"/>
        <v>0</v>
      </c>
      <c r="N257" s="19"/>
    </row>
    <row r="258" spans="1:14" ht="16.5" customHeight="1" x14ac:dyDescent="0.2">
      <c r="A258" s="55" t="s">
        <v>403</v>
      </c>
      <c r="B258" s="21"/>
      <c r="C258" s="56" t="s">
        <v>306</v>
      </c>
      <c r="D258" s="25" t="s">
        <v>79</v>
      </c>
      <c r="E258" s="52"/>
      <c r="F258" s="53"/>
      <c r="G258" s="54"/>
      <c r="H258" s="29">
        <v>0.2</v>
      </c>
      <c r="I258" s="30"/>
      <c r="J258" s="31"/>
      <c r="K258" s="32"/>
      <c r="L258" s="32"/>
      <c r="M258" s="33">
        <f t="shared" si="26"/>
        <v>0</v>
      </c>
      <c r="N258" s="19"/>
    </row>
    <row r="259" spans="1:14" ht="16.5" customHeight="1" x14ac:dyDescent="0.2">
      <c r="A259" s="55" t="s">
        <v>404</v>
      </c>
      <c r="B259" s="21"/>
      <c r="C259" s="56" t="s">
        <v>308</v>
      </c>
      <c r="D259" s="25" t="s">
        <v>79</v>
      </c>
      <c r="E259" s="52"/>
      <c r="F259" s="53"/>
      <c r="G259" s="54"/>
      <c r="H259" s="29">
        <v>0.2</v>
      </c>
      <c r="I259" s="30"/>
      <c r="J259" s="31"/>
      <c r="K259" s="32"/>
      <c r="L259" s="32"/>
      <c r="M259" s="33">
        <f t="shared" si="26"/>
        <v>0</v>
      </c>
      <c r="N259" s="19"/>
    </row>
    <row r="260" spans="1:14" ht="16.5" customHeight="1" x14ac:dyDescent="0.2">
      <c r="A260" s="55" t="s">
        <v>405</v>
      </c>
      <c r="B260" s="21"/>
      <c r="C260" s="56" t="s">
        <v>310</v>
      </c>
      <c r="D260" s="25" t="s">
        <v>18</v>
      </c>
      <c r="E260" s="26"/>
      <c r="F260" s="27"/>
      <c r="G260" s="28"/>
      <c r="H260" s="29">
        <v>0.2</v>
      </c>
      <c r="I260" s="30"/>
      <c r="J260" s="31"/>
      <c r="K260" s="32"/>
      <c r="L260" s="32"/>
      <c r="M260" s="33">
        <f t="shared" si="26"/>
        <v>0</v>
      </c>
      <c r="N260" s="19"/>
    </row>
    <row r="261" spans="1:14" ht="16.5" customHeight="1" x14ac:dyDescent="0.2">
      <c r="A261" s="55" t="s">
        <v>406</v>
      </c>
      <c r="B261" s="21"/>
      <c r="C261" s="56" t="s">
        <v>407</v>
      </c>
      <c r="D261" s="25" t="s">
        <v>18</v>
      </c>
      <c r="E261" s="26"/>
      <c r="F261" s="27"/>
      <c r="G261" s="28"/>
      <c r="H261" s="29">
        <v>0.2</v>
      </c>
      <c r="I261" s="30"/>
      <c r="J261" s="31"/>
      <c r="K261" s="32"/>
      <c r="L261" s="32"/>
      <c r="M261" s="33">
        <f t="shared" si="26"/>
        <v>0</v>
      </c>
      <c r="N261" s="19"/>
    </row>
    <row r="262" spans="1:14" ht="29.25" customHeight="1" x14ac:dyDescent="0.2">
      <c r="A262" s="55" t="s">
        <v>408</v>
      </c>
      <c r="B262" s="21"/>
      <c r="C262" s="56" t="s">
        <v>312</v>
      </c>
      <c r="D262" s="25" t="s">
        <v>18</v>
      </c>
      <c r="E262" s="26"/>
      <c r="F262" s="27"/>
      <c r="G262" s="28"/>
      <c r="H262" s="29">
        <v>0.2</v>
      </c>
      <c r="I262" s="30"/>
      <c r="J262" s="31"/>
      <c r="K262" s="32"/>
      <c r="L262" s="32"/>
      <c r="M262" s="33">
        <f t="shared" si="26"/>
        <v>0</v>
      </c>
      <c r="N262" s="19"/>
    </row>
    <row r="263" spans="1:14" ht="15" customHeight="1" x14ac:dyDescent="0.15">
      <c r="A263" s="87" t="s">
        <v>409</v>
      </c>
      <c r="B263" s="88"/>
      <c r="C263" s="88"/>
      <c r="D263" s="88"/>
      <c r="E263" s="88"/>
      <c r="F263" s="88"/>
      <c r="G263" s="88"/>
      <c r="H263" s="88"/>
      <c r="I263" s="88"/>
      <c r="M263" s="57">
        <f>SUM(M$246:M$262)</f>
        <v>0</v>
      </c>
      <c r="N263" s="58"/>
    </row>
    <row r="264" spans="1:14" ht="15" customHeight="1" x14ac:dyDescent="0.15">
      <c r="A264" s="85" t="s">
        <v>410</v>
      </c>
      <c r="B264" s="86"/>
      <c r="C264" s="86"/>
      <c r="D264" s="86"/>
      <c r="E264" s="86"/>
      <c r="F264" s="86"/>
      <c r="G264" s="86"/>
      <c r="H264" s="86"/>
      <c r="I264" s="86"/>
      <c r="M264" s="50">
        <f>SUM(M$157:M$172)+SUM(M$175:M$190)+SUM(M$193:M$208)+SUM(M$211:M$226)+SUM(M$229:M$243)+SUM(M$246:M$262)</f>
        <v>0</v>
      </c>
      <c r="N264" s="51"/>
    </row>
    <row r="265" spans="1:14" ht="31.5" customHeight="1" x14ac:dyDescent="0.2">
      <c r="A265" s="23" t="s">
        <v>411</v>
      </c>
      <c r="B265" s="21"/>
      <c r="C265" s="24" t="s">
        <v>412</v>
      </c>
      <c r="D265" s="14"/>
      <c r="E265" s="15"/>
      <c r="F265" s="14"/>
      <c r="G265" s="16"/>
      <c r="H265" s="17"/>
      <c r="I265" s="16"/>
      <c r="J265" s="15"/>
      <c r="K265" s="15"/>
      <c r="L265" s="15"/>
      <c r="M265" s="18"/>
      <c r="N265" s="19"/>
    </row>
    <row r="266" spans="1:14" ht="30.75" customHeight="1" x14ac:dyDescent="0.25">
      <c r="A266" s="47" t="s">
        <v>413</v>
      </c>
      <c r="B266" s="48"/>
      <c r="C266" s="49" t="s">
        <v>414</v>
      </c>
      <c r="D266" s="14"/>
      <c r="E266" s="15"/>
      <c r="F266" s="14"/>
      <c r="G266" s="16"/>
      <c r="H266" s="17"/>
      <c r="I266" s="16"/>
      <c r="J266" s="15"/>
      <c r="K266" s="15"/>
      <c r="L266" s="15"/>
      <c r="M266" s="18"/>
      <c r="N266" s="19"/>
    </row>
    <row r="267" spans="1:14" ht="16.5" customHeight="1" x14ac:dyDescent="0.2">
      <c r="A267" s="55" t="s">
        <v>415</v>
      </c>
      <c r="B267" s="21"/>
      <c r="C267" s="56" t="s">
        <v>416</v>
      </c>
      <c r="D267" s="25" t="s">
        <v>112</v>
      </c>
      <c r="E267" s="26"/>
      <c r="F267" s="27"/>
      <c r="G267" s="28"/>
      <c r="H267" s="29">
        <v>0.2</v>
      </c>
      <c r="I267" s="30"/>
      <c r="J267" s="31"/>
      <c r="K267" s="32"/>
      <c r="L267" s="32"/>
      <c r="M267" s="33">
        <f t="shared" ref="M267:M268" si="27">IF(ISNUMBER($K267),IF(ISNUMBER($G267),ROUND($K267*$G267,2),ROUND($K267*$F267,2)),IF(ISNUMBER($G267),ROUND($I267*$G267,2),ROUND($I267*$F267,2)))</f>
        <v>0</v>
      </c>
      <c r="N267" s="19"/>
    </row>
    <row r="268" spans="1:14" ht="16.5" customHeight="1" x14ac:dyDescent="0.2">
      <c r="A268" s="55" t="s">
        <v>417</v>
      </c>
      <c r="B268" s="21"/>
      <c r="C268" s="56" t="s">
        <v>418</v>
      </c>
      <c r="D268" s="25" t="s">
        <v>112</v>
      </c>
      <c r="E268" s="26"/>
      <c r="F268" s="27"/>
      <c r="G268" s="28"/>
      <c r="H268" s="29">
        <v>0.2</v>
      </c>
      <c r="I268" s="30"/>
      <c r="J268" s="31"/>
      <c r="K268" s="32"/>
      <c r="L268" s="32"/>
      <c r="M268" s="33">
        <f t="shared" si="27"/>
        <v>0</v>
      </c>
      <c r="N268" s="19"/>
    </row>
    <row r="269" spans="1:14" ht="15" customHeight="1" x14ac:dyDescent="0.15">
      <c r="A269" s="87" t="s">
        <v>419</v>
      </c>
      <c r="B269" s="88"/>
      <c r="C269" s="88"/>
      <c r="D269" s="88"/>
      <c r="E269" s="88"/>
      <c r="F269" s="88"/>
      <c r="G269" s="88"/>
      <c r="H269" s="88"/>
      <c r="I269" s="88"/>
      <c r="M269" s="57">
        <f>SUM(M$267:M$268)</f>
        <v>0</v>
      </c>
      <c r="N269" s="58"/>
    </row>
    <row r="270" spans="1:14" ht="44.25" customHeight="1" x14ac:dyDescent="0.25">
      <c r="A270" s="47" t="s">
        <v>420</v>
      </c>
      <c r="B270" s="48"/>
      <c r="C270" s="49" t="s">
        <v>421</v>
      </c>
      <c r="D270" s="14"/>
      <c r="E270" s="15"/>
      <c r="F270" s="14"/>
      <c r="G270" s="16"/>
      <c r="H270" s="17"/>
      <c r="I270" s="16"/>
      <c r="J270" s="15"/>
      <c r="K270" s="15"/>
      <c r="L270" s="15"/>
      <c r="M270" s="18"/>
      <c r="N270" s="19"/>
    </row>
    <row r="271" spans="1:14" ht="16.5" customHeight="1" x14ac:dyDescent="0.2">
      <c r="A271" s="55" t="s">
        <v>422</v>
      </c>
      <c r="B271" s="21"/>
      <c r="C271" s="56" t="s">
        <v>416</v>
      </c>
      <c r="D271" s="25" t="s">
        <v>112</v>
      </c>
      <c r="E271" s="26"/>
      <c r="F271" s="27"/>
      <c r="G271" s="28"/>
      <c r="H271" s="29">
        <v>0.2</v>
      </c>
      <c r="I271" s="30"/>
      <c r="J271" s="31"/>
      <c r="K271" s="32"/>
      <c r="L271" s="32"/>
      <c r="M271" s="33">
        <f t="shared" ref="M271:M272" si="28">IF(ISNUMBER($K271),IF(ISNUMBER($G271),ROUND($K271*$G271,2),ROUND($K271*$F271,2)),IF(ISNUMBER($G271),ROUND($I271*$G271,2),ROUND($I271*$F271,2)))</f>
        <v>0</v>
      </c>
      <c r="N271" s="19"/>
    </row>
    <row r="272" spans="1:14" ht="16.5" customHeight="1" x14ac:dyDescent="0.2">
      <c r="A272" s="55" t="s">
        <v>423</v>
      </c>
      <c r="B272" s="21"/>
      <c r="C272" s="56" t="s">
        <v>418</v>
      </c>
      <c r="D272" s="25" t="s">
        <v>112</v>
      </c>
      <c r="E272" s="26"/>
      <c r="F272" s="27"/>
      <c r="G272" s="28"/>
      <c r="H272" s="29">
        <v>0.2</v>
      </c>
      <c r="I272" s="30"/>
      <c r="J272" s="31"/>
      <c r="K272" s="32"/>
      <c r="L272" s="32"/>
      <c r="M272" s="33">
        <f t="shared" si="28"/>
        <v>0</v>
      </c>
      <c r="N272" s="19"/>
    </row>
    <row r="273" spans="1:14" ht="15" customHeight="1" x14ac:dyDescent="0.15">
      <c r="A273" s="87" t="s">
        <v>424</v>
      </c>
      <c r="B273" s="88"/>
      <c r="C273" s="88"/>
      <c r="D273" s="88"/>
      <c r="E273" s="88"/>
      <c r="F273" s="88"/>
      <c r="G273" s="88"/>
      <c r="H273" s="88"/>
      <c r="I273" s="88"/>
      <c r="M273" s="57">
        <f>SUM(M$271:M$272)</f>
        <v>0</v>
      </c>
      <c r="N273" s="58"/>
    </row>
    <row r="274" spans="1:14" ht="15" customHeight="1" x14ac:dyDescent="0.15">
      <c r="A274" s="85" t="s">
        <v>425</v>
      </c>
      <c r="B274" s="86"/>
      <c r="C274" s="86"/>
      <c r="D274" s="86"/>
      <c r="E274" s="86"/>
      <c r="F274" s="86"/>
      <c r="G274" s="86"/>
      <c r="H274" s="86"/>
      <c r="I274" s="86"/>
      <c r="M274" s="50">
        <f>SUM(M$267:M$268)+SUM(M$271:M$272)</f>
        <v>0</v>
      </c>
      <c r="N274" s="51"/>
    </row>
    <row r="275" spans="1:14" ht="31.5" customHeight="1" x14ac:dyDescent="0.2">
      <c r="A275" s="23" t="s">
        <v>426</v>
      </c>
      <c r="B275" s="21"/>
      <c r="C275" s="24" t="s">
        <v>427</v>
      </c>
      <c r="D275" s="14"/>
      <c r="E275" s="15"/>
      <c r="F275" s="14"/>
      <c r="G275" s="16"/>
      <c r="H275" s="17"/>
      <c r="I275" s="16"/>
      <c r="J275" s="15"/>
      <c r="K275" s="15"/>
      <c r="L275" s="15"/>
      <c r="M275" s="18"/>
      <c r="N275" s="19"/>
    </row>
    <row r="276" spans="1:14" ht="17.25" customHeight="1" x14ac:dyDescent="0.25">
      <c r="A276" s="47" t="s">
        <v>428</v>
      </c>
      <c r="B276" s="48"/>
      <c r="C276" s="49" t="s">
        <v>279</v>
      </c>
      <c r="D276" s="14"/>
      <c r="E276" s="15"/>
      <c r="F276" s="14"/>
      <c r="G276" s="16"/>
      <c r="H276" s="17"/>
      <c r="I276" s="16"/>
      <c r="J276" s="15"/>
      <c r="K276" s="15"/>
      <c r="L276" s="15"/>
      <c r="M276" s="18"/>
      <c r="N276" s="19"/>
    </row>
    <row r="277" spans="1:14" ht="16.5" customHeight="1" x14ac:dyDescent="0.2">
      <c r="A277" s="55" t="s">
        <v>429</v>
      </c>
      <c r="B277" s="21"/>
      <c r="C277" s="56" t="s">
        <v>430</v>
      </c>
      <c r="D277" s="25" t="s">
        <v>112</v>
      </c>
      <c r="E277" s="26"/>
      <c r="F277" s="27"/>
      <c r="G277" s="28"/>
      <c r="H277" s="29">
        <v>0.2</v>
      </c>
      <c r="I277" s="30"/>
      <c r="J277" s="31"/>
      <c r="K277" s="32"/>
      <c r="L277" s="32"/>
      <c r="M277" s="33">
        <f t="shared" ref="M277:M278" si="29">IF(ISNUMBER($K277),IF(ISNUMBER($G277),ROUND($K277*$G277,2),ROUND($K277*$F277,2)),IF(ISNUMBER($G277),ROUND($I277*$G277,2),ROUND($I277*$F277,2)))</f>
        <v>0</v>
      </c>
      <c r="N277" s="19"/>
    </row>
    <row r="278" spans="1:14" ht="16.5" customHeight="1" x14ac:dyDescent="0.2">
      <c r="A278" s="55" t="s">
        <v>431</v>
      </c>
      <c r="B278" s="21"/>
      <c r="C278" s="56" t="s">
        <v>432</v>
      </c>
      <c r="D278" s="25" t="s">
        <v>112</v>
      </c>
      <c r="E278" s="26"/>
      <c r="F278" s="27"/>
      <c r="G278" s="28"/>
      <c r="H278" s="29">
        <v>0.2</v>
      </c>
      <c r="I278" s="30"/>
      <c r="J278" s="31"/>
      <c r="K278" s="32"/>
      <c r="L278" s="32"/>
      <c r="M278" s="33">
        <f t="shared" si="29"/>
        <v>0</v>
      </c>
      <c r="N278" s="19"/>
    </row>
    <row r="279" spans="1:14" ht="15" customHeight="1" x14ac:dyDescent="0.15">
      <c r="A279" s="87" t="s">
        <v>313</v>
      </c>
      <c r="B279" s="88"/>
      <c r="C279" s="88"/>
      <c r="D279" s="88"/>
      <c r="E279" s="88"/>
      <c r="F279" s="88"/>
      <c r="G279" s="88"/>
      <c r="H279" s="88"/>
      <c r="I279" s="88"/>
      <c r="M279" s="57">
        <f>SUM(M$277:M$278)</f>
        <v>0</v>
      </c>
      <c r="N279" s="58"/>
    </row>
    <row r="280" spans="1:14" ht="17.25" customHeight="1" x14ac:dyDescent="0.25">
      <c r="A280" s="47" t="s">
        <v>433</v>
      </c>
      <c r="B280" s="48"/>
      <c r="C280" s="49" t="s">
        <v>315</v>
      </c>
      <c r="D280" s="14"/>
      <c r="E280" s="15"/>
      <c r="F280" s="14"/>
      <c r="G280" s="16"/>
      <c r="H280" s="17"/>
      <c r="I280" s="16"/>
      <c r="J280" s="15"/>
      <c r="K280" s="15"/>
      <c r="L280" s="15"/>
      <c r="M280" s="18"/>
      <c r="N280" s="19"/>
    </row>
    <row r="281" spans="1:14" ht="16.5" customHeight="1" x14ac:dyDescent="0.2">
      <c r="A281" s="55" t="s">
        <v>434</v>
      </c>
      <c r="B281" s="21"/>
      <c r="C281" s="56" t="s">
        <v>430</v>
      </c>
      <c r="D281" s="25" t="s">
        <v>112</v>
      </c>
      <c r="E281" s="26"/>
      <c r="F281" s="27"/>
      <c r="G281" s="28"/>
      <c r="H281" s="29">
        <v>0.2</v>
      </c>
      <c r="I281" s="30"/>
      <c r="J281" s="31"/>
      <c r="K281" s="32"/>
      <c r="L281" s="32"/>
      <c r="M281" s="33">
        <f t="shared" ref="M281:M282" si="30">IF(ISNUMBER($K281),IF(ISNUMBER($G281),ROUND($K281*$G281,2),ROUND($K281*$F281,2)),IF(ISNUMBER($G281),ROUND($I281*$G281,2),ROUND($I281*$F281,2)))</f>
        <v>0</v>
      </c>
      <c r="N281" s="19"/>
    </row>
    <row r="282" spans="1:14" ht="16.5" customHeight="1" x14ac:dyDescent="0.2">
      <c r="A282" s="55" t="s">
        <v>435</v>
      </c>
      <c r="B282" s="21"/>
      <c r="C282" s="56" t="s">
        <v>432</v>
      </c>
      <c r="D282" s="25" t="s">
        <v>112</v>
      </c>
      <c r="E282" s="26"/>
      <c r="F282" s="27"/>
      <c r="G282" s="28"/>
      <c r="H282" s="29">
        <v>0.2</v>
      </c>
      <c r="I282" s="30"/>
      <c r="J282" s="31"/>
      <c r="K282" s="32"/>
      <c r="L282" s="32"/>
      <c r="M282" s="33">
        <f t="shared" si="30"/>
        <v>0</v>
      </c>
      <c r="N282" s="19"/>
    </row>
    <row r="283" spans="1:14" ht="15" customHeight="1" x14ac:dyDescent="0.15">
      <c r="A283" s="87" t="s">
        <v>332</v>
      </c>
      <c r="B283" s="88"/>
      <c r="C283" s="88"/>
      <c r="D283" s="88"/>
      <c r="E283" s="88"/>
      <c r="F283" s="88"/>
      <c r="G283" s="88"/>
      <c r="H283" s="88"/>
      <c r="I283" s="88"/>
      <c r="M283" s="57">
        <f>SUM(M$281:M$282)</f>
        <v>0</v>
      </c>
      <c r="N283" s="58"/>
    </row>
    <row r="284" spans="1:14" ht="17.25" customHeight="1" x14ac:dyDescent="0.25">
      <c r="A284" s="47" t="s">
        <v>436</v>
      </c>
      <c r="B284" s="48"/>
      <c r="C284" s="49" t="s">
        <v>334</v>
      </c>
      <c r="D284" s="14"/>
      <c r="E284" s="15"/>
      <c r="F284" s="14"/>
      <c r="G284" s="16"/>
      <c r="H284" s="17"/>
      <c r="I284" s="16"/>
      <c r="J284" s="15"/>
      <c r="K284" s="15"/>
      <c r="L284" s="15"/>
      <c r="M284" s="18"/>
      <c r="N284" s="19"/>
    </row>
    <row r="285" spans="1:14" ht="16.5" customHeight="1" x14ac:dyDescent="0.2">
      <c r="A285" s="55" t="s">
        <v>437</v>
      </c>
      <c r="B285" s="21"/>
      <c r="C285" s="56" t="s">
        <v>430</v>
      </c>
      <c r="D285" s="25" t="s">
        <v>112</v>
      </c>
      <c r="E285" s="26"/>
      <c r="F285" s="27"/>
      <c r="G285" s="28"/>
      <c r="H285" s="29">
        <v>0.2</v>
      </c>
      <c r="I285" s="30"/>
      <c r="J285" s="31"/>
      <c r="K285" s="32"/>
      <c r="L285" s="32"/>
      <c r="M285" s="33">
        <f t="shared" ref="M285:M286" si="31">IF(ISNUMBER($K285),IF(ISNUMBER($G285),ROUND($K285*$G285,2),ROUND($K285*$F285,2)),IF(ISNUMBER($G285),ROUND($I285*$G285,2),ROUND($I285*$F285,2)))</f>
        <v>0</v>
      </c>
      <c r="N285" s="19"/>
    </row>
    <row r="286" spans="1:14" ht="16.5" customHeight="1" x14ac:dyDescent="0.2">
      <c r="A286" s="55" t="s">
        <v>438</v>
      </c>
      <c r="B286" s="21"/>
      <c r="C286" s="56" t="s">
        <v>432</v>
      </c>
      <c r="D286" s="25" t="s">
        <v>112</v>
      </c>
      <c r="E286" s="26"/>
      <c r="F286" s="27"/>
      <c r="G286" s="28"/>
      <c r="H286" s="29">
        <v>0.2</v>
      </c>
      <c r="I286" s="30"/>
      <c r="J286" s="31"/>
      <c r="K286" s="32"/>
      <c r="L286" s="32"/>
      <c r="M286" s="33">
        <f t="shared" si="31"/>
        <v>0</v>
      </c>
      <c r="N286" s="19"/>
    </row>
    <row r="287" spans="1:14" ht="15" customHeight="1" x14ac:dyDescent="0.15">
      <c r="A287" s="87" t="s">
        <v>351</v>
      </c>
      <c r="B287" s="88"/>
      <c r="C287" s="88"/>
      <c r="D287" s="88"/>
      <c r="E287" s="88"/>
      <c r="F287" s="88"/>
      <c r="G287" s="88"/>
      <c r="H287" s="88"/>
      <c r="I287" s="88"/>
      <c r="M287" s="57">
        <f>SUM(M$285:M$286)</f>
        <v>0</v>
      </c>
      <c r="N287" s="58"/>
    </row>
    <row r="288" spans="1:14" ht="17.25" customHeight="1" x14ac:dyDescent="0.25">
      <c r="A288" s="47" t="s">
        <v>439</v>
      </c>
      <c r="B288" s="48"/>
      <c r="C288" s="49" t="s">
        <v>353</v>
      </c>
      <c r="D288" s="14"/>
      <c r="E288" s="15"/>
      <c r="F288" s="14"/>
      <c r="G288" s="16"/>
      <c r="H288" s="17"/>
      <c r="I288" s="16"/>
      <c r="J288" s="15"/>
      <c r="K288" s="15"/>
      <c r="L288" s="15"/>
      <c r="M288" s="18"/>
      <c r="N288" s="19"/>
    </row>
    <row r="289" spans="1:14" ht="16.5" customHeight="1" x14ac:dyDescent="0.2">
      <c r="A289" s="55" t="s">
        <v>440</v>
      </c>
      <c r="B289" s="21"/>
      <c r="C289" s="56" t="s">
        <v>430</v>
      </c>
      <c r="D289" s="25" t="s">
        <v>112</v>
      </c>
      <c r="E289" s="26"/>
      <c r="F289" s="27"/>
      <c r="G289" s="28"/>
      <c r="H289" s="29">
        <v>0.2</v>
      </c>
      <c r="I289" s="30"/>
      <c r="J289" s="31"/>
      <c r="K289" s="32"/>
      <c r="L289" s="32"/>
      <c r="M289" s="33">
        <f t="shared" ref="M289:M290" si="32">IF(ISNUMBER($K289),IF(ISNUMBER($G289),ROUND($K289*$G289,2),ROUND($K289*$F289,2)),IF(ISNUMBER($G289),ROUND($I289*$G289,2),ROUND($I289*$F289,2)))</f>
        <v>0</v>
      </c>
      <c r="N289" s="19"/>
    </row>
    <row r="290" spans="1:14" ht="16.5" customHeight="1" x14ac:dyDescent="0.2">
      <c r="A290" s="55" t="s">
        <v>441</v>
      </c>
      <c r="B290" s="21"/>
      <c r="C290" s="56" t="s">
        <v>432</v>
      </c>
      <c r="D290" s="25" t="s">
        <v>112</v>
      </c>
      <c r="E290" s="26"/>
      <c r="F290" s="27"/>
      <c r="G290" s="28"/>
      <c r="H290" s="29">
        <v>0.2</v>
      </c>
      <c r="I290" s="30"/>
      <c r="J290" s="31"/>
      <c r="K290" s="32"/>
      <c r="L290" s="32"/>
      <c r="M290" s="33">
        <f t="shared" si="32"/>
        <v>0</v>
      </c>
      <c r="N290" s="19"/>
    </row>
    <row r="291" spans="1:14" ht="15" customHeight="1" x14ac:dyDescent="0.15">
      <c r="A291" s="87" t="s">
        <v>370</v>
      </c>
      <c r="B291" s="88"/>
      <c r="C291" s="88"/>
      <c r="D291" s="88"/>
      <c r="E291" s="88"/>
      <c r="F291" s="88"/>
      <c r="G291" s="88"/>
      <c r="H291" s="88"/>
      <c r="I291" s="88"/>
      <c r="M291" s="57">
        <f>SUM(M$289:M$290)</f>
        <v>0</v>
      </c>
      <c r="N291" s="58"/>
    </row>
    <row r="292" spans="1:14" ht="17.25" customHeight="1" x14ac:dyDescent="0.25">
      <c r="A292" s="47" t="s">
        <v>442</v>
      </c>
      <c r="B292" s="48"/>
      <c r="C292" s="49" t="s">
        <v>372</v>
      </c>
      <c r="D292" s="14"/>
      <c r="E292" s="15"/>
      <c r="F292" s="14"/>
      <c r="G292" s="16"/>
      <c r="H292" s="17"/>
      <c r="I292" s="16"/>
      <c r="J292" s="15"/>
      <c r="K292" s="15"/>
      <c r="L292" s="15"/>
      <c r="M292" s="18"/>
      <c r="N292" s="19"/>
    </row>
    <row r="293" spans="1:14" ht="16.5" customHeight="1" x14ac:dyDescent="0.2">
      <c r="A293" s="55" t="s">
        <v>443</v>
      </c>
      <c r="B293" s="21"/>
      <c r="C293" s="56" t="s">
        <v>430</v>
      </c>
      <c r="D293" s="25" t="s">
        <v>112</v>
      </c>
      <c r="E293" s="26"/>
      <c r="F293" s="27"/>
      <c r="G293" s="28"/>
      <c r="H293" s="29">
        <v>0.2</v>
      </c>
      <c r="I293" s="30"/>
      <c r="J293" s="31"/>
      <c r="K293" s="32"/>
      <c r="L293" s="32"/>
      <c r="M293" s="33">
        <f t="shared" ref="M293:M294" si="33">IF(ISNUMBER($K293),IF(ISNUMBER($G293),ROUND($K293*$G293,2),ROUND($K293*$F293,2)),IF(ISNUMBER($G293),ROUND($I293*$G293,2),ROUND($I293*$F293,2)))</f>
        <v>0</v>
      </c>
      <c r="N293" s="19"/>
    </row>
    <row r="294" spans="1:14" ht="16.5" customHeight="1" x14ac:dyDescent="0.2">
      <c r="A294" s="55" t="s">
        <v>444</v>
      </c>
      <c r="B294" s="21"/>
      <c r="C294" s="56" t="s">
        <v>432</v>
      </c>
      <c r="D294" s="25" t="s">
        <v>112</v>
      </c>
      <c r="E294" s="26"/>
      <c r="F294" s="27"/>
      <c r="G294" s="28"/>
      <c r="H294" s="29">
        <v>0.2</v>
      </c>
      <c r="I294" s="30"/>
      <c r="J294" s="31"/>
      <c r="K294" s="32"/>
      <c r="L294" s="32"/>
      <c r="M294" s="33">
        <f t="shared" si="33"/>
        <v>0</v>
      </c>
      <c r="N294" s="19"/>
    </row>
    <row r="295" spans="1:14" ht="15" customHeight="1" x14ac:dyDescent="0.15">
      <c r="A295" s="87" t="s">
        <v>388</v>
      </c>
      <c r="B295" s="88"/>
      <c r="C295" s="88"/>
      <c r="D295" s="88"/>
      <c r="E295" s="88"/>
      <c r="F295" s="88"/>
      <c r="G295" s="88"/>
      <c r="H295" s="88"/>
      <c r="I295" s="88"/>
      <c r="M295" s="57">
        <f>SUM(M$293:M$294)</f>
        <v>0</v>
      </c>
      <c r="N295" s="58"/>
    </row>
    <row r="296" spans="1:14" ht="15" customHeight="1" x14ac:dyDescent="0.15">
      <c r="A296" s="85" t="s">
        <v>445</v>
      </c>
      <c r="B296" s="86"/>
      <c r="C296" s="86"/>
      <c r="D296" s="86"/>
      <c r="E296" s="86"/>
      <c r="F296" s="86"/>
      <c r="G296" s="86"/>
      <c r="H296" s="86"/>
      <c r="I296" s="86"/>
      <c r="M296" s="50">
        <f>SUM(M$277:M$278)+SUM(M$281:M$282)+SUM(M$285:M$286)+SUM(M$289:M$290)+SUM(M$293:M$294)</f>
        <v>0</v>
      </c>
      <c r="N296" s="51"/>
    </row>
    <row r="297" spans="1:14" ht="31.5" customHeight="1" x14ac:dyDescent="0.2">
      <c r="A297" s="23" t="s">
        <v>446</v>
      </c>
      <c r="B297" s="21"/>
      <c r="C297" s="24" t="s">
        <v>447</v>
      </c>
      <c r="D297" s="14"/>
      <c r="E297" s="15"/>
      <c r="F297" s="14"/>
      <c r="G297" s="16"/>
      <c r="H297" s="17"/>
      <c r="I297" s="16"/>
      <c r="J297" s="15"/>
      <c r="K297" s="15"/>
      <c r="L297" s="15"/>
      <c r="M297" s="18"/>
      <c r="N297" s="19"/>
    </row>
    <row r="298" spans="1:14" ht="17.25" customHeight="1" x14ac:dyDescent="0.25">
      <c r="A298" s="47" t="s">
        <v>448</v>
      </c>
      <c r="B298" s="48"/>
      <c r="C298" s="49" t="s">
        <v>279</v>
      </c>
      <c r="D298" s="14"/>
      <c r="E298" s="15"/>
      <c r="F298" s="14"/>
      <c r="G298" s="16"/>
      <c r="H298" s="17"/>
      <c r="I298" s="16"/>
      <c r="J298" s="15"/>
      <c r="K298" s="15"/>
      <c r="L298" s="15"/>
      <c r="M298" s="18"/>
      <c r="N298" s="19"/>
    </row>
    <row r="299" spans="1:14" ht="16.5" customHeight="1" x14ac:dyDescent="0.2">
      <c r="A299" s="55" t="s">
        <v>449</v>
      </c>
      <c r="B299" s="21"/>
      <c r="C299" s="56" t="s">
        <v>450</v>
      </c>
      <c r="D299" s="25" t="s">
        <v>112</v>
      </c>
      <c r="E299" s="26"/>
      <c r="F299" s="27"/>
      <c r="G299" s="28"/>
      <c r="H299" s="29">
        <v>0.2</v>
      </c>
      <c r="I299" s="30"/>
      <c r="J299" s="31"/>
      <c r="K299" s="32"/>
      <c r="L299" s="32"/>
      <c r="M299" s="33">
        <f t="shared" ref="M299:M302" si="34">IF(ISNUMBER($K299),IF(ISNUMBER($G299),ROUND($K299*$G299,2),ROUND($K299*$F299,2)),IF(ISNUMBER($G299),ROUND($I299*$G299,2),ROUND($I299*$F299,2)))</f>
        <v>0</v>
      </c>
      <c r="N299" s="19"/>
    </row>
    <row r="300" spans="1:14" ht="16.5" customHeight="1" x14ac:dyDescent="0.2">
      <c r="A300" s="55" t="s">
        <v>451</v>
      </c>
      <c r="B300" s="21"/>
      <c r="C300" s="56" t="s">
        <v>452</v>
      </c>
      <c r="D300" s="25" t="s">
        <v>112</v>
      </c>
      <c r="E300" s="26"/>
      <c r="F300" s="27"/>
      <c r="G300" s="28"/>
      <c r="H300" s="29">
        <v>0.2</v>
      </c>
      <c r="I300" s="30"/>
      <c r="J300" s="31"/>
      <c r="K300" s="32"/>
      <c r="L300" s="32"/>
      <c r="M300" s="33">
        <f t="shared" si="34"/>
        <v>0</v>
      </c>
      <c r="N300" s="19"/>
    </row>
    <row r="301" spans="1:14" ht="16.5" customHeight="1" x14ac:dyDescent="0.2">
      <c r="A301" s="55" t="s">
        <v>453</v>
      </c>
      <c r="B301" s="21"/>
      <c r="C301" s="56" t="s">
        <v>454</v>
      </c>
      <c r="D301" s="25" t="s">
        <v>112</v>
      </c>
      <c r="E301" s="26"/>
      <c r="F301" s="27"/>
      <c r="G301" s="28"/>
      <c r="H301" s="29">
        <v>0.2</v>
      </c>
      <c r="I301" s="30"/>
      <c r="J301" s="31"/>
      <c r="K301" s="32"/>
      <c r="L301" s="32"/>
      <c r="M301" s="33">
        <f t="shared" si="34"/>
        <v>0</v>
      </c>
      <c r="N301" s="19"/>
    </row>
    <row r="302" spans="1:14" ht="16.5" customHeight="1" x14ac:dyDescent="0.2">
      <c r="A302" s="55" t="s">
        <v>455</v>
      </c>
      <c r="B302" s="21"/>
      <c r="C302" s="56" t="s">
        <v>456</v>
      </c>
      <c r="D302" s="25" t="s">
        <v>112</v>
      </c>
      <c r="E302" s="26"/>
      <c r="F302" s="27"/>
      <c r="G302" s="28"/>
      <c r="H302" s="29">
        <v>0.2</v>
      </c>
      <c r="I302" s="30"/>
      <c r="J302" s="31"/>
      <c r="K302" s="32"/>
      <c r="L302" s="32"/>
      <c r="M302" s="33">
        <f t="shared" si="34"/>
        <v>0</v>
      </c>
      <c r="N302" s="19"/>
    </row>
    <row r="303" spans="1:14" ht="15" customHeight="1" x14ac:dyDescent="0.15">
      <c r="A303" s="87" t="s">
        <v>313</v>
      </c>
      <c r="B303" s="88"/>
      <c r="C303" s="88"/>
      <c r="D303" s="88"/>
      <c r="E303" s="88"/>
      <c r="F303" s="88"/>
      <c r="G303" s="88"/>
      <c r="H303" s="88"/>
      <c r="I303" s="88"/>
      <c r="M303" s="57">
        <f>SUM(M$299:M$302)</f>
        <v>0</v>
      </c>
      <c r="N303" s="58"/>
    </row>
    <row r="304" spans="1:14" ht="17.25" customHeight="1" x14ac:dyDescent="0.25">
      <c r="A304" s="47" t="s">
        <v>457</v>
      </c>
      <c r="B304" s="48"/>
      <c r="C304" s="49" t="s">
        <v>315</v>
      </c>
      <c r="D304" s="14"/>
      <c r="E304" s="15"/>
      <c r="F304" s="14"/>
      <c r="G304" s="16"/>
      <c r="H304" s="17"/>
      <c r="I304" s="16"/>
      <c r="J304" s="15"/>
      <c r="K304" s="15"/>
      <c r="L304" s="15"/>
      <c r="M304" s="18"/>
      <c r="N304" s="19"/>
    </row>
    <row r="305" spans="1:14" ht="16.5" customHeight="1" x14ac:dyDescent="0.2">
      <c r="A305" s="55" t="s">
        <v>458</v>
      </c>
      <c r="B305" s="21"/>
      <c r="C305" s="56" t="s">
        <v>450</v>
      </c>
      <c r="D305" s="25" t="s">
        <v>112</v>
      </c>
      <c r="E305" s="26"/>
      <c r="F305" s="27"/>
      <c r="G305" s="28"/>
      <c r="H305" s="29">
        <v>0.2</v>
      </c>
      <c r="I305" s="30"/>
      <c r="J305" s="31"/>
      <c r="K305" s="32"/>
      <c r="L305" s="32"/>
      <c r="M305" s="33">
        <f t="shared" ref="M305:M308" si="35">IF(ISNUMBER($K305),IF(ISNUMBER($G305),ROUND($K305*$G305,2),ROUND($K305*$F305,2)),IF(ISNUMBER($G305),ROUND($I305*$G305,2),ROUND($I305*$F305,2)))</f>
        <v>0</v>
      </c>
      <c r="N305" s="19"/>
    </row>
    <row r="306" spans="1:14" ht="16.5" customHeight="1" x14ac:dyDescent="0.2">
      <c r="A306" s="55" t="s">
        <v>459</v>
      </c>
      <c r="B306" s="21"/>
      <c r="C306" s="56" t="s">
        <v>452</v>
      </c>
      <c r="D306" s="25" t="s">
        <v>112</v>
      </c>
      <c r="E306" s="26"/>
      <c r="F306" s="27"/>
      <c r="G306" s="28"/>
      <c r="H306" s="29">
        <v>0.2</v>
      </c>
      <c r="I306" s="30"/>
      <c r="J306" s="31"/>
      <c r="K306" s="32"/>
      <c r="L306" s="32"/>
      <c r="M306" s="33">
        <f t="shared" si="35"/>
        <v>0</v>
      </c>
      <c r="N306" s="19"/>
    </row>
    <row r="307" spans="1:14" ht="16.5" customHeight="1" x14ac:dyDescent="0.2">
      <c r="A307" s="55" t="s">
        <v>460</v>
      </c>
      <c r="B307" s="21"/>
      <c r="C307" s="56" t="s">
        <v>454</v>
      </c>
      <c r="D307" s="25" t="s">
        <v>112</v>
      </c>
      <c r="E307" s="26"/>
      <c r="F307" s="27"/>
      <c r="G307" s="28"/>
      <c r="H307" s="29">
        <v>0.2</v>
      </c>
      <c r="I307" s="30"/>
      <c r="J307" s="31"/>
      <c r="K307" s="32"/>
      <c r="L307" s="32"/>
      <c r="M307" s="33">
        <f t="shared" si="35"/>
        <v>0</v>
      </c>
      <c r="N307" s="19"/>
    </row>
    <row r="308" spans="1:14" ht="16.5" customHeight="1" x14ac:dyDescent="0.2">
      <c r="A308" s="55" t="s">
        <v>461</v>
      </c>
      <c r="B308" s="21"/>
      <c r="C308" s="56" t="s">
        <v>456</v>
      </c>
      <c r="D308" s="25" t="s">
        <v>112</v>
      </c>
      <c r="E308" s="26"/>
      <c r="F308" s="27"/>
      <c r="G308" s="28"/>
      <c r="H308" s="29">
        <v>0.2</v>
      </c>
      <c r="I308" s="30"/>
      <c r="J308" s="31"/>
      <c r="K308" s="32"/>
      <c r="L308" s="32"/>
      <c r="M308" s="33">
        <f t="shared" si="35"/>
        <v>0</v>
      </c>
      <c r="N308" s="19"/>
    </row>
    <row r="309" spans="1:14" ht="15" customHeight="1" x14ac:dyDescent="0.15">
      <c r="A309" s="87" t="s">
        <v>332</v>
      </c>
      <c r="B309" s="88"/>
      <c r="C309" s="88"/>
      <c r="D309" s="88"/>
      <c r="E309" s="88"/>
      <c r="F309" s="88"/>
      <c r="G309" s="88"/>
      <c r="H309" s="88"/>
      <c r="I309" s="88"/>
      <c r="M309" s="57">
        <f>SUM(M$305:M$308)</f>
        <v>0</v>
      </c>
      <c r="N309" s="58"/>
    </row>
    <row r="310" spans="1:14" ht="17.25" customHeight="1" x14ac:dyDescent="0.25">
      <c r="A310" s="47" t="s">
        <v>462</v>
      </c>
      <c r="B310" s="48"/>
      <c r="C310" s="49" t="s">
        <v>334</v>
      </c>
      <c r="D310" s="14"/>
      <c r="E310" s="15"/>
      <c r="F310" s="14"/>
      <c r="G310" s="16"/>
      <c r="H310" s="17"/>
      <c r="I310" s="16"/>
      <c r="J310" s="15"/>
      <c r="K310" s="15"/>
      <c r="L310" s="15"/>
      <c r="M310" s="18"/>
      <c r="N310" s="19"/>
    </row>
    <row r="311" spans="1:14" ht="16.5" customHeight="1" x14ac:dyDescent="0.2">
      <c r="A311" s="55" t="s">
        <v>463</v>
      </c>
      <c r="B311" s="21"/>
      <c r="C311" s="56" t="s">
        <v>450</v>
      </c>
      <c r="D311" s="25" t="s">
        <v>112</v>
      </c>
      <c r="E311" s="26"/>
      <c r="F311" s="27"/>
      <c r="G311" s="28"/>
      <c r="H311" s="29">
        <v>0.2</v>
      </c>
      <c r="I311" s="30"/>
      <c r="J311" s="31"/>
      <c r="K311" s="32"/>
      <c r="L311" s="32"/>
      <c r="M311" s="33">
        <f t="shared" ref="M311:M314" si="36">IF(ISNUMBER($K311),IF(ISNUMBER($G311),ROUND($K311*$G311,2),ROUND($K311*$F311,2)),IF(ISNUMBER($G311),ROUND($I311*$G311,2),ROUND($I311*$F311,2)))</f>
        <v>0</v>
      </c>
      <c r="N311" s="19"/>
    </row>
    <row r="312" spans="1:14" ht="16.5" customHeight="1" x14ac:dyDescent="0.2">
      <c r="A312" s="55" t="s">
        <v>464</v>
      </c>
      <c r="B312" s="21"/>
      <c r="C312" s="56" t="s">
        <v>452</v>
      </c>
      <c r="D312" s="25" t="s">
        <v>112</v>
      </c>
      <c r="E312" s="26"/>
      <c r="F312" s="27"/>
      <c r="G312" s="28"/>
      <c r="H312" s="29">
        <v>0.2</v>
      </c>
      <c r="I312" s="30"/>
      <c r="J312" s="31"/>
      <c r="K312" s="32"/>
      <c r="L312" s="32"/>
      <c r="M312" s="33">
        <f t="shared" si="36"/>
        <v>0</v>
      </c>
      <c r="N312" s="19"/>
    </row>
    <row r="313" spans="1:14" ht="16.5" customHeight="1" x14ac:dyDescent="0.2">
      <c r="A313" s="55" t="s">
        <v>465</v>
      </c>
      <c r="B313" s="21"/>
      <c r="C313" s="56" t="s">
        <v>454</v>
      </c>
      <c r="D313" s="25" t="s">
        <v>112</v>
      </c>
      <c r="E313" s="26"/>
      <c r="F313" s="27"/>
      <c r="G313" s="28"/>
      <c r="H313" s="29">
        <v>0.2</v>
      </c>
      <c r="I313" s="30"/>
      <c r="J313" s="31"/>
      <c r="K313" s="32"/>
      <c r="L313" s="32"/>
      <c r="M313" s="33">
        <f t="shared" si="36"/>
        <v>0</v>
      </c>
      <c r="N313" s="19"/>
    </row>
    <row r="314" spans="1:14" ht="16.5" customHeight="1" x14ac:dyDescent="0.2">
      <c r="A314" s="55" t="s">
        <v>466</v>
      </c>
      <c r="B314" s="21"/>
      <c r="C314" s="56" t="s">
        <v>456</v>
      </c>
      <c r="D314" s="25" t="s">
        <v>112</v>
      </c>
      <c r="E314" s="26"/>
      <c r="F314" s="27"/>
      <c r="G314" s="28"/>
      <c r="H314" s="29">
        <v>0.2</v>
      </c>
      <c r="I314" s="30"/>
      <c r="J314" s="31"/>
      <c r="K314" s="32"/>
      <c r="L314" s="32"/>
      <c r="M314" s="33">
        <f t="shared" si="36"/>
        <v>0</v>
      </c>
      <c r="N314" s="19"/>
    </row>
    <row r="315" spans="1:14" ht="15" customHeight="1" x14ac:dyDescent="0.15">
      <c r="A315" s="87" t="s">
        <v>351</v>
      </c>
      <c r="B315" s="88"/>
      <c r="C315" s="88"/>
      <c r="D315" s="88"/>
      <c r="E315" s="88"/>
      <c r="F315" s="88"/>
      <c r="G315" s="88"/>
      <c r="H315" s="88"/>
      <c r="I315" s="88"/>
      <c r="M315" s="57">
        <f>SUM(M$311:M$314)</f>
        <v>0</v>
      </c>
      <c r="N315" s="58"/>
    </row>
    <row r="316" spans="1:14" ht="17.25" customHeight="1" x14ac:dyDescent="0.25">
      <c r="A316" s="47" t="s">
        <v>467</v>
      </c>
      <c r="B316" s="48"/>
      <c r="C316" s="49" t="s">
        <v>353</v>
      </c>
      <c r="D316" s="14"/>
      <c r="E316" s="15"/>
      <c r="F316" s="14"/>
      <c r="G316" s="16"/>
      <c r="H316" s="17"/>
      <c r="I316" s="16"/>
      <c r="J316" s="15"/>
      <c r="K316" s="15"/>
      <c r="L316" s="15"/>
      <c r="M316" s="18"/>
      <c r="N316" s="19"/>
    </row>
    <row r="317" spans="1:14" ht="16.5" customHeight="1" x14ac:dyDescent="0.2">
      <c r="A317" s="55" t="s">
        <v>468</v>
      </c>
      <c r="B317" s="21"/>
      <c r="C317" s="56" t="s">
        <v>450</v>
      </c>
      <c r="D317" s="25" t="s">
        <v>112</v>
      </c>
      <c r="E317" s="26"/>
      <c r="F317" s="27"/>
      <c r="G317" s="28"/>
      <c r="H317" s="29">
        <v>0.2</v>
      </c>
      <c r="I317" s="30"/>
      <c r="J317" s="31"/>
      <c r="K317" s="32"/>
      <c r="L317" s="32"/>
      <c r="M317" s="33">
        <f t="shared" ref="M317:M320" si="37">IF(ISNUMBER($K317),IF(ISNUMBER($G317),ROUND($K317*$G317,2),ROUND($K317*$F317,2)),IF(ISNUMBER($G317),ROUND($I317*$G317,2),ROUND($I317*$F317,2)))</f>
        <v>0</v>
      </c>
      <c r="N317" s="19"/>
    </row>
    <row r="318" spans="1:14" ht="16.5" customHeight="1" x14ac:dyDescent="0.2">
      <c r="A318" s="55" t="s">
        <v>469</v>
      </c>
      <c r="B318" s="21"/>
      <c r="C318" s="56" t="s">
        <v>452</v>
      </c>
      <c r="D318" s="25" t="s">
        <v>112</v>
      </c>
      <c r="E318" s="26"/>
      <c r="F318" s="27"/>
      <c r="G318" s="28"/>
      <c r="H318" s="29">
        <v>0.2</v>
      </c>
      <c r="I318" s="30"/>
      <c r="J318" s="31"/>
      <c r="K318" s="32"/>
      <c r="L318" s="32"/>
      <c r="M318" s="33">
        <f t="shared" si="37"/>
        <v>0</v>
      </c>
      <c r="N318" s="19"/>
    </row>
    <row r="319" spans="1:14" ht="16.5" customHeight="1" x14ac:dyDescent="0.2">
      <c r="A319" s="55" t="s">
        <v>470</v>
      </c>
      <c r="B319" s="21"/>
      <c r="C319" s="56" t="s">
        <v>454</v>
      </c>
      <c r="D319" s="25" t="s">
        <v>112</v>
      </c>
      <c r="E319" s="26"/>
      <c r="F319" s="27"/>
      <c r="G319" s="28"/>
      <c r="H319" s="29">
        <v>0.2</v>
      </c>
      <c r="I319" s="30"/>
      <c r="J319" s="31"/>
      <c r="K319" s="32"/>
      <c r="L319" s="32"/>
      <c r="M319" s="33">
        <f t="shared" si="37"/>
        <v>0</v>
      </c>
      <c r="N319" s="19"/>
    </row>
    <row r="320" spans="1:14" ht="16.5" customHeight="1" x14ac:dyDescent="0.2">
      <c r="A320" s="55" t="s">
        <v>471</v>
      </c>
      <c r="B320" s="21"/>
      <c r="C320" s="56" t="s">
        <v>456</v>
      </c>
      <c r="D320" s="25" t="s">
        <v>112</v>
      </c>
      <c r="E320" s="26"/>
      <c r="F320" s="27"/>
      <c r="G320" s="28"/>
      <c r="H320" s="29">
        <v>0.2</v>
      </c>
      <c r="I320" s="30"/>
      <c r="J320" s="31"/>
      <c r="K320" s="32"/>
      <c r="L320" s="32"/>
      <c r="M320" s="33">
        <f t="shared" si="37"/>
        <v>0</v>
      </c>
      <c r="N320" s="19"/>
    </row>
    <row r="321" spans="1:14" ht="15" customHeight="1" x14ac:dyDescent="0.15">
      <c r="A321" s="87" t="s">
        <v>370</v>
      </c>
      <c r="B321" s="88"/>
      <c r="C321" s="88"/>
      <c r="D321" s="88"/>
      <c r="E321" s="88"/>
      <c r="F321" s="88"/>
      <c r="G321" s="88"/>
      <c r="H321" s="88"/>
      <c r="I321" s="88"/>
      <c r="M321" s="57">
        <f>SUM(M$317:M$320)</f>
        <v>0</v>
      </c>
      <c r="N321" s="58"/>
    </row>
    <row r="322" spans="1:14" ht="17.25" customHeight="1" x14ac:dyDescent="0.25">
      <c r="A322" s="47" t="s">
        <v>472</v>
      </c>
      <c r="B322" s="48"/>
      <c r="C322" s="49" t="s">
        <v>372</v>
      </c>
      <c r="D322" s="14"/>
      <c r="E322" s="15"/>
      <c r="F322" s="14"/>
      <c r="G322" s="16"/>
      <c r="H322" s="17"/>
      <c r="I322" s="16"/>
      <c r="J322" s="15"/>
      <c r="K322" s="15"/>
      <c r="L322" s="15"/>
      <c r="M322" s="18"/>
      <c r="N322" s="19"/>
    </row>
    <row r="323" spans="1:14" ht="16.5" customHeight="1" x14ac:dyDescent="0.2">
      <c r="A323" s="55" t="s">
        <v>473</v>
      </c>
      <c r="B323" s="21"/>
      <c r="C323" s="56" t="s">
        <v>450</v>
      </c>
      <c r="D323" s="25" t="s">
        <v>112</v>
      </c>
      <c r="E323" s="26"/>
      <c r="F323" s="27"/>
      <c r="G323" s="28"/>
      <c r="H323" s="29">
        <v>0.2</v>
      </c>
      <c r="I323" s="30"/>
      <c r="J323" s="31"/>
      <c r="K323" s="32"/>
      <c r="L323" s="32"/>
      <c r="M323" s="33">
        <f t="shared" ref="M323:M326" si="38">IF(ISNUMBER($K323),IF(ISNUMBER($G323),ROUND($K323*$G323,2),ROUND($K323*$F323,2)),IF(ISNUMBER($G323),ROUND($I323*$G323,2),ROUND($I323*$F323,2)))</f>
        <v>0</v>
      </c>
      <c r="N323" s="19"/>
    </row>
    <row r="324" spans="1:14" ht="16.5" customHeight="1" x14ac:dyDescent="0.2">
      <c r="A324" s="55" t="s">
        <v>474</v>
      </c>
      <c r="B324" s="21"/>
      <c r="C324" s="56" t="s">
        <v>452</v>
      </c>
      <c r="D324" s="25" t="s">
        <v>112</v>
      </c>
      <c r="E324" s="26"/>
      <c r="F324" s="27"/>
      <c r="G324" s="28"/>
      <c r="H324" s="29">
        <v>0.2</v>
      </c>
      <c r="I324" s="30"/>
      <c r="J324" s="31"/>
      <c r="K324" s="32"/>
      <c r="L324" s="32"/>
      <c r="M324" s="33">
        <f t="shared" si="38"/>
        <v>0</v>
      </c>
      <c r="N324" s="19"/>
    </row>
    <row r="325" spans="1:14" ht="16.5" customHeight="1" x14ac:dyDescent="0.2">
      <c r="A325" s="55" t="s">
        <v>475</v>
      </c>
      <c r="B325" s="21"/>
      <c r="C325" s="56" t="s">
        <v>454</v>
      </c>
      <c r="D325" s="25" t="s">
        <v>112</v>
      </c>
      <c r="E325" s="26"/>
      <c r="F325" s="27"/>
      <c r="G325" s="28"/>
      <c r="H325" s="29">
        <v>0.2</v>
      </c>
      <c r="I325" s="30"/>
      <c r="J325" s="31"/>
      <c r="K325" s="32"/>
      <c r="L325" s="32"/>
      <c r="M325" s="33">
        <f t="shared" si="38"/>
        <v>0</v>
      </c>
      <c r="N325" s="19"/>
    </row>
    <row r="326" spans="1:14" ht="16.5" customHeight="1" x14ac:dyDescent="0.2">
      <c r="A326" s="55" t="s">
        <v>476</v>
      </c>
      <c r="B326" s="21"/>
      <c r="C326" s="56" t="s">
        <v>456</v>
      </c>
      <c r="D326" s="25" t="s">
        <v>112</v>
      </c>
      <c r="E326" s="26"/>
      <c r="F326" s="27"/>
      <c r="G326" s="28"/>
      <c r="H326" s="29">
        <v>0.2</v>
      </c>
      <c r="I326" s="30"/>
      <c r="J326" s="31"/>
      <c r="K326" s="32"/>
      <c r="L326" s="32"/>
      <c r="M326" s="33">
        <f t="shared" si="38"/>
        <v>0</v>
      </c>
      <c r="N326" s="19"/>
    </row>
    <row r="327" spans="1:14" ht="15" customHeight="1" x14ac:dyDescent="0.15">
      <c r="A327" s="87" t="s">
        <v>388</v>
      </c>
      <c r="B327" s="88"/>
      <c r="C327" s="88"/>
      <c r="D327" s="88"/>
      <c r="E327" s="88"/>
      <c r="F327" s="88"/>
      <c r="G327" s="88"/>
      <c r="H327" s="88"/>
      <c r="I327" s="88"/>
      <c r="M327" s="57">
        <f>SUM(M$323:M$326)</f>
        <v>0</v>
      </c>
      <c r="N327" s="58"/>
    </row>
    <row r="328" spans="1:14" ht="15" customHeight="1" x14ac:dyDescent="0.15">
      <c r="A328" s="85" t="s">
        <v>477</v>
      </c>
      <c r="B328" s="86"/>
      <c r="C328" s="86"/>
      <c r="D328" s="86"/>
      <c r="E328" s="86"/>
      <c r="F328" s="86"/>
      <c r="G328" s="86"/>
      <c r="H328" s="86"/>
      <c r="I328" s="86"/>
      <c r="M328" s="50">
        <f>SUM(M$299:M$302)+SUM(M$305:M$308)+SUM(M$311:M$314)+SUM(M$317:M$320)+SUM(M$323:M$326)</f>
        <v>0</v>
      </c>
      <c r="N328" s="51"/>
    </row>
    <row r="329" spans="1:14" ht="31.5" customHeight="1" x14ac:dyDescent="0.2">
      <c r="A329" s="23" t="s">
        <v>478</v>
      </c>
      <c r="B329" s="21"/>
      <c r="C329" s="24" t="s">
        <v>479</v>
      </c>
      <c r="D329" s="14"/>
      <c r="E329" s="15"/>
      <c r="F329" s="14"/>
      <c r="G329" s="16"/>
      <c r="H329" s="17"/>
      <c r="I329" s="16"/>
      <c r="J329" s="15"/>
      <c r="K329" s="15"/>
      <c r="L329" s="15"/>
      <c r="M329" s="18"/>
      <c r="N329" s="19"/>
    </row>
    <row r="330" spans="1:14" ht="17.25" customHeight="1" x14ac:dyDescent="0.25">
      <c r="A330" s="47" t="s">
        <v>480</v>
      </c>
      <c r="B330" s="48"/>
      <c r="C330" s="49" t="s">
        <v>279</v>
      </c>
      <c r="D330" s="14"/>
      <c r="E330" s="15"/>
      <c r="F330" s="14"/>
      <c r="G330" s="16"/>
      <c r="H330" s="17"/>
      <c r="I330" s="16"/>
      <c r="J330" s="15"/>
      <c r="K330" s="15"/>
      <c r="L330" s="15"/>
      <c r="M330" s="18"/>
      <c r="N330" s="19"/>
    </row>
    <row r="331" spans="1:14" ht="16.5" customHeight="1" x14ac:dyDescent="0.2">
      <c r="A331" s="55" t="s">
        <v>481</v>
      </c>
      <c r="B331" s="21"/>
      <c r="C331" s="56" t="s">
        <v>454</v>
      </c>
      <c r="D331" s="25" t="s">
        <v>112</v>
      </c>
      <c r="E331" s="26"/>
      <c r="F331" s="27"/>
      <c r="G331" s="28"/>
      <c r="H331" s="29">
        <v>0.2</v>
      </c>
      <c r="I331" s="30"/>
      <c r="J331" s="31"/>
      <c r="K331" s="32"/>
      <c r="L331" s="32"/>
      <c r="M331" s="33">
        <f t="shared" ref="M331:M333" si="39">IF(ISNUMBER($K331),IF(ISNUMBER($G331),ROUND($K331*$G331,2),ROUND($K331*$F331,2)),IF(ISNUMBER($G331),ROUND($I331*$G331,2),ROUND($I331*$F331,2)))</f>
        <v>0</v>
      </c>
      <c r="N331" s="19"/>
    </row>
    <row r="332" spans="1:14" ht="16.5" customHeight="1" x14ac:dyDescent="0.2">
      <c r="A332" s="55" t="s">
        <v>482</v>
      </c>
      <c r="B332" s="21"/>
      <c r="C332" s="56" t="s">
        <v>483</v>
      </c>
      <c r="D332" s="25" t="s">
        <v>112</v>
      </c>
      <c r="E332" s="26"/>
      <c r="F332" s="27"/>
      <c r="G332" s="28"/>
      <c r="H332" s="29">
        <v>0.2</v>
      </c>
      <c r="I332" s="30"/>
      <c r="J332" s="31"/>
      <c r="K332" s="32"/>
      <c r="L332" s="32"/>
      <c r="M332" s="33">
        <f t="shared" si="39"/>
        <v>0</v>
      </c>
      <c r="N332" s="19"/>
    </row>
    <row r="333" spans="1:14" ht="16.5" customHeight="1" x14ac:dyDescent="0.2">
      <c r="A333" s="55" t="s">
        <v>484</v>
      </c>
      <c r="B333" s="21"/>
      <c r="C333" s="56" t="s">
        <v>485</v>
      </c>
      <c r="D333" s="25" t="s">
        <v>112</v>
      </c>
      <c r="E333" s="26"/>
      <c r="F333" s="27"/>
      <c r="G333" s="28"/>
      <c r="H333" s="29">
        <v>0.2</v>
      </c>
      <c r="I333" s="30"/>
      <c r="J333" s="31"/>
      <c r="K333" s="32"/>
      <c r="L333" s="32"/>
      <c r="M333" s="33">
        <f t="shared" si="39"/>
        <v>0</v>
      </c>
      <c r="N333" s="19"/>
    </row>
    <row r="334" spans="1:14" ht="15" customHeight="1" x14ac:dyDescent="0.15">
      <c r="A334" s="87" t="s">
        <v>313</v>
      </c>
      <c r="B334" s="88"/>
      <c r="C334" s="88"/>
      <c r="D334" s="88"/>
      <c r="E334" s="88"/>
      <c r="F334" s="88"/>
      <c r="G334" s="88"/>
      <c r="H334" s="88"/>
      <c r="I334" s="88"/>
      <c r="M334" s="57">
        <f>SUM(M$331:M$333)</f>
        <v>0</v>
      </c>
      <c r="N334" s="58"/>
    </row>
    <row r="335" spans="1:14" ht="17.25" customHeight="1" x14ac:dyDescent="0.25">
      <c r="A335" s="47" t="s">
        <v>486</v>
      </c>
      <c r="B335" s="48"/>
      <c r="C335" s="49" t="s">
        <v>315</v>
      </c>
      <c r="D335" s="14"/>
      <c r="E335" s="15"/>
      <c r="F335" s="14"/>
      <c r="G335" s="16"/>
      <c r="H335" s="17"/>
      <c r="I335" s="16"/>
      <c r="J335" s="15"/>
      <c r="K335" s="15"/>
      <c r="L335" s="15"/>
      <c r="M335" s="18"/>
      <c r="N335" s="19"/>
    </row>
    <row r="336" spans="1:14" ht="16.5" customHeight="1" x14ac:dyDescent="0.2">
      <c r="A336" s="55" t="s">
        <v>487</v>
      </c>
      <c r="B336" s="21"/>
      <c r="C336" s="56" t="s">
        <v>454</v>
      </c>
      <c r="D336" s="25" t="s">
        <v>112</v>
      </c>
      <c r="E336" s="26"/>
      <c r="F336" s="27"/>
      <c r="G336" s="28"/>
      <c r="H336" s="29">
        <v>0.2</v>
      </c>
      <c r="I336" s="30"/>
      <c r="J336" s="31"/>
      <c r="K336" s="32"/>
      <c r="L336" s="32"/>
      <c r="M336" s="33">
        <f t="shared" ref="M336:M338" si="40">IF(ISNUMBER($K336),IF(ISNUMBER($G336),ROUND($K336*$G336,2),ROUND($K336*$F336,2)),IF(ISNUMBER($G336),ROUND($I336*$G336,2),ROUND($I336*$F336,2)))</f>
        <v>0</v>
      </c>
      <c r="N336" s="19"/>
    </row>
    <row r="337" spans="1:14" ht="16.5" customHeight="1" x14ac:dyDescent="0.2">
      <c r="A337" s="55" t="s">
        <v>488</v>
      </c>
      <c r="B337" s="21"/>
      <c r="C337" s="56" t="s">
        <v>483</v>
      </c>
      <c r="D337" s="25" t="s">
        <v>112</v>
      </c>
      <c r="E337" s="26"/>
      <c r="F337" s="27"/>
      <c r="G337" s="28"/>
      <c r="H337" s="29">
        <v>0.2</v>
      </c>
      <c r="I337" s="30"/>
      <c r="J337" s="31"/>
      <c r="K337" s="32"/>
      <c r="L337" s="32"/>
      <c r="M337" s="33">
        <f t="shared" si="40"/>
        <v>0</v>
      </c>
      <c r="N337" s="19"/>
    </row>
    <row r="338" spans="1:14" ht="16.5" customHeight="1" x14ac:dyDescent="0.2">
      <c r="A338" s="55" t="s">
        <v>489</v>
      </c>
      <c r="B338" s="21"/>
      <c r="C338" s="56" t="s">
        <v>485</v>
      </c>
      <c r="D338" s="25" t="s">
        <v>112</v>
      </c>
      <c r="E338" s="26"/>
      <c r="F338" s="27"/>
      <c r="G338" s="28"/>
      <c r="H338" s="29">
        <v>0.2</v>
      </c>
      <c r="I338" s="30"/>
      <c r="J338" s="31"/>
      <c r="K338" s="32"/>
      <c r="L338" s="32"/>
      <c r="M338" s="33">
        <f t="shared" si="40"/>
        <v>0</v>
      </c>
      <c r="N338" s="19"/>
    </row>
    <row r="339" spans="1:14" ht="15" customHeight="1" x14ac:dyDescent="0.15">
      <c r="A339" s="87" t="s">
        <v>332</v>
      </c>
      <c r="B339" s="88"/>
      <c r="C339" s="88"/>
      <c r="D339" s="88"/>
      <c r="E339" s="88"/>
      <c r="F339" s="88"/>
      <c r="G339" s="88"/>
      <c r="H339" s="88"/>
      <c r="I339" s="88"/>
      <c r="M339" s="57">
        <f>SUM(M$336:M$338)</f>
        <v>0</v>
      </c>
      <c r="N339" s="58"/>
    </row>
    <row r="340" spans="1:14" ht="17.25" customHeight="1" x14ac:dyDescent="0.25">
      <c r="A340" s="47" t="s">
        <v>490</v>
      </c>
      <c r="B340" s="48"/>
      <c r="C340" s="49" t="s">
        <v>334</v>
      </c>
      <c r="D340" s="14"/>
      <c r="E340" s="15"/>
      <c r="F340" s="14"/>
      <c r="G340" s="16"/>
      <c r="H340" s="17"/>
      <c r="I340" s="16"/>
      <c r="J340" s="15"/>
      <c r="K340" s="15"/>
      <c r="L340" s="15"/>
      <c r="M340" s="18"/>
      <c r="N340" s="19"/>
    </row>
    <row r="341" spans="1:14" ht="16.5" customHeight="1" x14ac:dyDescent="0.2">
      <c r="A341" s="55" t="s">
        <v>491</v>
      </c>
      <c r="B341" s="21"/>
      <c r="C341" s="56" t="s">
        <v>454</v>
      </c>
      <c r="D341" s="25" t="s">
        <v>112</v>
      </c>
      <c r="E341" s="26"/>
      <c r="F341" s="27"/>
      <c r="G341" s="28"/>
      <c r="H341" s="29">
        <v>0.2</v>
      </c>
      <c r="I341" s="30"/>
      <c r="J341" s="31"/>
      <c r="K341" s="32"/>
      <c r="L341" s="32"/>
      <c r="M341" s="33">
        <f t="shared" ref="M341:M343" si="41">IF(ISNUMBER($K341),IF(ISNUMBER($G341),ROUND($K341*$G341,2),ROUND($K341*$F341,2)),IF(ISNUMBER($G341),ROUND($I341*$G341,2),ROUND($I341*$F341,2)))</f>
        <v>0</v>
      </c>
      <c r="N341" s="19"/>
    </row>
    <row r="342" spans="1:14" ht="16.5" customHeight="1" x14ac:dyDescent="0.2">
      <c r="A342" s="55" t="s">
        <v>492</v>
      </c>
      <c r="B342" s="21"/>
      <c r="C342" s="56" t="s">
        <v>483</v>
      </c>
      <c r="D342" s="25" t="s">
        <v>112</v>
      </c>
      <c r="E342" s="26"/>
      <c r="F342" s="27"/>
      <c r="G342" s="28"/>
      <c r="H342" s="29">
        <v>0.2</v>
      </c>
      <c r="I342" s="30"/>
      <c r="J342" s="31"/>
      <c r="K342" s="32"/>
      <c r="L342" s="32"/>
      <c r="M342" s="33">
        <f t="shared" si="41"/>
        <v>0</v>
      </c>
      <c r="N342" s="19"/>
    </row>
    <row r="343" spans="1:14" ht="16.5" customHeight="1" x14ac:dyDescent="0.2">
      <c r="A343" s="55" t="s">
        <v>493</v>
      </c>
      <c r="B343" s="21"/>
      <c r="C343" s="56" t="s">
        <v>485</v>
      </c>
      <c r="D343" s="25" t="s">
        <v>112</v>
      </c>
      <c r="E343" s="26"/>
      <c r="F343" s="27"/>
      <c r="G343" s="28"/>
      <c r="H343" s="29">
        <v>0.2</v>
      </c>
      <c r="I343" s="30"/>
      <c r="J343" s="31"/>
      <c r="K343" s="32"/>
      <c r="L343" s="32"/>
      <c r="M343" s="33">
        <f t="shared" si="41"/>
        <v>0</v>
      </c>
      <c r="N343" s="19"/>
    </row>
    <row r="344" spans="1:14" ht="15" customHeight="1" x14ac:dyDescent="0.15">
      <c r="A344" s="87" t="s">
        <v>351</v>
      </c>
      <c r="B344" s="88"/>
      <c r="C344" s="88"/>
      <c r="D344" s="88"/>
      <c r="E344" s="88"/>
      <c r="F344" s="88"/>
      <c r="G344" s="88"/>
      <c r="H344" s="88"/>
      <c r="I344" s="88"/>
      <c r="M344" s="57">
        <f>SUM(M$341:M$343)</f>
        <v>0</v>
      </c>
      <c r="N344" s="58"/>
    </row>
    <row r="345" spans="1:14" ht="17.25" customHeight="1" x14ac:dyDescent="0.25">
      <c r="A345" s="47" t="s">
        <v>494</v>
      </c>
      <c r="B345" s="48"/>
      <c r="C345" s="49" t="s">
        <v>353</v>
      </c>
      <c r="D345" s="14"/>
      <c r="E345" s="15"/>
      <c r="F345" s="14"/>
      <c r="G345" s="16"/>
      <c r="H345" s="17"/>
      <c r="I345" s="16"/>
      <c r="J345" s="15"/>
      <c r="K345" s="15"/>
      <c r="L345" s="15"/>
      <c r="M345" s="18"/>
      <c r="N345" s="19"/>
    </row>
    <row r="346" spans="1:14" ht="16.5" customHeight="1" x14ac:dyDescent="0.2">
      <c r="A346" s="55" t="s">
        <v>495</v>
      </c>
      <c r="B346" s="21"/>
      <c r="C346" s="56" t="s">
        <v>454</v>
      </c>
      <c r="D346" s="25" t="s">
        <v>112</v>
      </c>
      <c r="E346" s="26"/>
      <c r="F346" s="27"/>
      <c r="G346" s="28"/>
      <c r="H346" s="29">
        <v>0.2</v>
      </c>
      <c r="I346" s="30"/>
      <c r="J346" s="31"/>
      <c r="K346" s="32"/>
      <c r="L346" s="32"/>
      <c r="M346" s="33">
        <f t="shared" ref="M346:M348" si="42">IF(ISNUMBER($K346),IF(ISNUMBER($G346),ROUND($K346*$G346,2),ROUND($K346*$F346,2)),IF(ISNUMBER($G346),ROUND($I346*$G346,2),ROUND($I346*$F346,2)))</f>
        <v>0</v>
      </c>
      <c r="N346" s="19"/>
    </row>
    <row r="347" spans="1:14" ht="16.5" customHeight="1" x14ac:dyDescent="0.2">
      <c r="A347" s="55" t="s">
        <v>496</v>
      </c>
      <c r="B347" s="21"/>
      <c r="C347" s="56" t="s">
        <v>483</v>
      </c>
      <c r="D347" s="25" t="s">
        <v>112</v>
      </c>
      <c r="E347" s="26"/>
      <c r="F347" s="27"/>
      <c r="G347" s="28"/>
      <c r="H347" s="29">
        <v>0.2</v>
      </c>
      <c r="I347" s="30"/>
      <c r="J347" s="31"/>
      <c r="K347" s="32"/>
      <c r="L347" s="32"/>
      <c r="M347" s="33">
        <f t="shared" si="42"/>
        <v>0</v>
      </c>
      <c r="N347" s="19"/>
    </row>
    <row r="348" spans="1:14" ht="16.5" customHeight="1" x14ac:dyDescent="0.2">
      <c r="A348" s="55" t="s">
        <v>497</v>
      </c>
      <c r="B348" s="21"/>
      <c r="C348" s="56" t="s">
        <v>485</v>
      </c>
      <c r="D348" s="25" t="s">
        <v>112</v>
      </c>
      <c r="E348" s="26"/>
      <c r="F348" s="27"/>
      <c r="G348" s="28"/>
      <c r="H348" s="29">
        <v>0.2</v>
      </c>
      <c r="I348" s="30"/>
      <c r="J348" s="31"/>
      <c r="K348" s="32"/>
      <c r="L348" s="32"/>
      <c r="M348" s="33">
        <f t="shared" si="42"/>
        <v>0</v>
      </c>
      <c r="N348" s="19"/>
    </row>
    <row r="349" spans="1:14" ht="15" customHeight="1" x14ac:dyDescent="0.15">
      <c r="A349" s="87" t="s">
        <v>370</v>
      </c>
      <c r="B349" s="88"/>
      <c r="C349" s="88"/>
      <c r="D349" s="88"/>
      <c r="E349" s="88"/>
      <c r="F349" s="88"/>
      <c r="G349" s="88"/>
      <c r="H349" s="88"/>
      <c r="I349" s="88"/>
      <c r="M349" s="57">
        <f>SUM(M$346:M$348)</f>
        <v>0</v>
      </c>
      <c r="N349" s="58"/>
    </row>
    <row r="350" spans="1:14" ht="17.25" customHeight="1" x14ac:dyDescent="0.25">
      <c r="A350" s="47" t="s">
        <v>498</v>
      </c>
      <c r="B350" s="48"/>
      <c r="C350" s="49" t="s">
        <v>372</v>
      </c>
      <c r="D350" s="14"/>
      <c r="E350" s="15"/>
      <c r="F350" s="14"/>
      <c r="G350" s="16"/>
      <c r="H350" s="17"/>
      <c r="I350" s="16"/>
      <c r="J350" s="15"/>
      <c r="K350" s="15"/>
      <c r="L350" s="15"/>
      <c r="M350" s="18"/>
      <c r="N350" s="19"/>
    </row>
    <row r="351" spans="1:14" ht="16.5" customHeight="1" x14ac:dyDescent="0.2">
      <c r="A351" s="55" t="s">
        <v>499</v>
      </c>
      <c r="B351" s="21"/>
      <c r="C351" s="56" t="s">
        <v>454</v>
      </c>
      <c r="D351" s="25" t="s">
        <v>112</v>
      </c>
      <c r="E351" s="26"/>
      <c r="F351" s="27"/>
      <c r="G351" s="28"/>
      <c r="H351" s="29">
        <v>0.2</v>
      </c>
      <c r="I351" s="30"/>
      <c r="J351" s="31"/>
      <c r="K351" s="32"/>
      <c r="L351" s="32"/>
      <c r="M351" s="33">
        <f t="shared" ref="M351:M353" si="43">IF(ISNUMBER($K351),IF(ISNUMBER($G351),ROUND($K351*$G351,2),ROUND($K351*$F351,2)),IF(ISNUMBER($G351),ROUND($I351*$G351,2),ROUND($I351*$F351,2)))</f>
        <v>0</v>
      </c>
      <c r="N351" s="19"/>
    </row>
    <row r="352" spans="1:14" ht="16.5" customHeight="1" x14ac:dyDescent="0.2">
      <c r="A352" s="55" t="s">
        <v>500</v>
      </c>
      <c r="B352" s="21"/>
      <c r="C352" s="56" t="s">
        <v>483</v>
      </c>
      <c r="D352" s="25" t="s">
        <v>112</v>
      </c>
      <c r="E352" s="26"/>
      <c r="F352" s="27"/>
      <c r="G352" s="28"/>
      <c r="H352" s="29">
        <v>0.2</v>
      </c>
      <c r="I352" s="30"/>
      <c r="J352" s="31"/>
      <c r="K352" s="32"/>
      <c r="L352" s="32"/>
      <c r="M352" s="33">
        <f t="shared" si="43"/>
        <v>0</v>
      </c>
      <c r="N352" s="19"/>
    </row>
    <row r="353" spans="1:14" ht="16.5" customHeight="1" x14ac:dyDescent="0.2">
      <c r="A353" s="55" t="s">
        <v>501</v>
      </c>
      <c r="B353" s="21"/>
      <c r="C353" s="56" t="s">
        <v>485</v>
      </c>
      <c r="D353" s="25" t="s">
        <v>112</v>
      </c>
      <c r="E353" s="26"/>
      <c r="F353" s="27"/>
      <c r="G353" s="28"/>
      <c r="H353" s="29">
        <v>0.2</v>
      </c>
      <c r="I353" s="30"/>
      <c r="J353" s="31"/>
      <c r="K353" s="32"/>
      <c r="L353" s="32"/>
      <c r="M353" s="33">
        <f t="shared" si="43"/>
        <v>0</v>
      </c>
      <c r="N353" s="19"/>
    </row>
    <row r="354" spans="1:14" ht="15" customHeight="1" x14ac:dyDescent="0.15">
      <c r="A354" s="87" t="s">
        <v>388</v>
      </c>
      <c r="B354" s="88"/>
      <c r="C354" s="88"/>
      <c r="D354" s="88"/>
      <c r="E354" s="88"/>
      <c r="F354" s="88"/>
      <c r="G354" s="88"/>
      <c r="H354" s="88"/>
      <c r="I354" s="88"/>
      <c r="M354" s="57">
        <f>SUM(M$351:M$353)</f>
        <v>0</v>
      </c>
      <c r="N354" s="58"/>
    </row>
    <row r="355" spans="1:14" ht="15" customHeight="1" x14ac:dyDescent="0.15">
      <c r="A355" s="85" t="s">
        <v>502</v>
      </c>
      <c r="B355" s="86"/>
      <c r="C355" s="86"/>
      <c r="D355" s="86"/>
      <c r="E355" s="86"/>
      <c r="F355" s="86"/>
      <c r="G355" s="86"/>
      <c r="H355" s="86"/>
      <c r="I355" s="86"/>
      <c r="M355" s="50">
        <f>SUM(M$331:M$333)+SUM(M$336:M$338)+SUM(M$341:M$343)+SUM(M$346:M$348)+SUM(M$351:M$353)</f>
        <v>0</v>
      </c>
      <c r="N355" s="51"/>
    </row>
    <row r="356" spans="1:14" ht="31.5" customHeight="1" x14ac:dyDescent="0.2">
      <c r="A356" s="23" t="s">
        <v>503</v>
      </c>
      <c r="B356" s="21"/>
      <c r="C356" s="24" t="s">
        <v>504</v>
      </c>
      <c r="D356" s="14"/>
      <c r="E356" s="15"/>
      <c r="F356" s="14"/>
      <c r="G356" s="16"/>
      <c r="H356" s="17"/>
      <c r="I356" s="16"/>
      <c r="J356" s="15"/>
      <c r="K356" s="15"/>
      <c r="L356" s="15"/>
      <c r="M356" s="18"/>
      <c r="N356" s="19"/>
    </row>
    <row r="357" spans="1:14" ht="17.25" customHeight="1" x14ac:dyDescent="0.25">
      <c r="A357" s="47" t="s">
        <v>505</v>
      </c>
      <c r="B357" s="48"/>
      <c r="C357" s="49" t="s">
        <v>372</v>
      </c>
      <c r="D357" s="14"/>
      <c r="E357" s="15"/>
      <c r="F357" s="14"/>
      <c r="G357" s="16"/>
      <c r="H357" s="17"/>
      <c r="I357" s="16"/>
      <c r="J357" s="15"/>
      <c r="K357" s="15"/>
      <c r="L357" s="15"/>
      <c r="M357" s="18"/>
      <c r="N357" s="19"/>
    </row>
    <row r="358" spans="1:14" ht="16.5" customHeight="1" x14ac:dyDescent="0.2">
      <c r="A358" s="55" t="s">
        <v>506</v>
      </c>
      <c r="B358" s="21"/>
      <c r="C358" s="56" t="s">
        <v>507</v>
      </c>
      <c r="D358" s="25" t="s">
        <v>112</v>
      </c>
      <c r="E358" s="26"/>
      <c r="F358" s="27"/>
      <c r="G358" s="28"/>
      <c r="H358" s="29">
        <v>0.2</v>
      </c>
      <c r="I358" s="30"/>
      <c r="J358" s="31"/>
      <c r="K358" s="32"/>
      <c r="L358" s="32"/>
      <c r="M358" s="33">
        <f t="shared" ref="M358:M359" si="44">IF(ISNUMBER($K358),IF(ISNUMBER($G358),ROUND($K358*$G358,2),ROUND($K358*$F358,2)),IF(ISNUMBER($G358),ROUND($I358*$G358,2),ROUND($I358*$F358,2)))</f>
        <v>0</v>
      </c>
      <c r="N358" s="19"/>
    </row>
    <row r="359" spans="1:14" ht="16.5" customHeight="1" x14ac:dyDescent="0.2">
      <c r="A359" s="55" t="s">
        <v>508</v>
      </c>
      <c r="B359" s="21"/>
      <c r="C359" s="56" t="s">
        <v>509</v>
      </c>
      <c r="D359" s="25" t="s">
        <v>112</v>
      </c>
      <c r="E359" s="26"/>
      <c r="F359" s="27"/>
      <c r="G359" s="28"/>
      <c r="H359" s="29">
        <v>0.2</v>
      </c>
      <c r="I359" s="30"/>
      <c r="J359" s="31"/>
      <c r="K359" s="32"/>
      <c r="L359" s="32"/>
      <c r="M359" s="33">
        <f t="shared" si="44"/>
        <v>0</v>
      </c>
      <c r="N359" s="19"/>
    </row>
    <row r="360" spans="1:14" ht="15" customHeight="1" x14ac:dyDescent="0.15">
      <c r="A360" s="87" t="s">
        <v>388</v>
      </c>
      <c r="B360" s="88"/>
      <c r="C360" s="88"/>
      <c r="D360" s="88"/>
      <c r="E360" s="88"/>
      <c r="F360" s="88"/>
      <c r="G360" s="88"/>
      <c r="H360" s="88"/>
      <c r="I360" s="88"/>
      <c r="M360" s="57">
        <f t="shared" ref="M360:M361" si="45">SUM(M$358:M$359)</f>
        <v>0</v>
      </c>
      <c r="N360" s="58"/>
    </row>
    <row r="361" spans="1:14" ht="15" customHeight="1" x14ac:dyDescent="0.15">
      <c r="A361" s="85" t="s">
        <v>510</v>
      </c>
      <c r="B361" s="86"/>
      <c r="C361" s="86"/>
      <c r="D361" s="86"/>
      <c r="E361" s="86"/>
      <c r="F361" s="86"/>
      <c r="G361" s="86"/>
      <c r="H361" s="86"/>
      <c r="I361" s="86"/>
      <c r="M361" s="50">
        <f t="shared" si="45"/>
        <v>0</v>
      </c>
      <c r="N361" s="51"/>
    </row>
    <row r="362" spans="1:14" ht="31.5" customHeight="1" x14ac:dyDescent="0.2">
      <c r="A362" s="23" t="s">
        <v>511</v>
      </c>
      <c r="B362" s="21"/>
      <c r="C362" s="24" t="s">
        <v>512</v>
      </c>
      <c r="D362" s="14"/>
      <c r="E362" s="15"/>
      <c r="F362" s="14"/>
      <c r="G362" s="16"/>
      <c r="H362" s="17"/>
      <c r="I362" s="16"/>
      <c r="J362" s="15"/>
      <c r="K362" s="15"/>
      <c r="L362" s="15"/>
      <c r="M362" s="18"/>
      <c r="N362" s="19"/>
    </row>
    <row r="363" spans="1:14" ht="17.25" customHeight="1" x14ac:dyDescent="0.25">
      <c r="A363" s="47" t="s">
        <v>513</v>
      </c>
      <c r="B363" s="48"/>
      <c r="C363" s="49" t="s">
        <v>372</v>
      </c>
      <c r="D363" s="14"/>
      <c r="E363" s="15"/>
      <c r="F363" s="14"/>
      <c r="G363" s="16"/>
      <c r="H363" s="17"/>
      <c r="I363" s="16"/>
      <c r="J363" s="15"/>
      <c r="K363" s="15"/>
      <c r="L363" s="15"/>
      <c r="M363" s="18"/>
      <c r="N363" s="19"/>
    </row>
    <row r="364" spans="1:14" ht="29.25" customHeight="1" x14ac:dyDescent="0.2">
      <c r="A364" s="55" t="s">
        <v>514</v>
      </c>
      <c r="B364" s="21"/>
      <c r="C364" s="56" t="s">
        <v>515</v>
      </c>
      <c r="D364" s="25" t="s">
        <v>112</v>
      </c>
      <c r="E364" s="26"/>
      <c r="F364" s="27"/>
      <c r="G364" s="28"/>
      <c r="H364" s="29">
        <v>0.2</v>
      </c>
      <c r="I364" s="30"/>
      <c r="J364" s="31"/>
      <c r="K364" s="32"/>
      <c r="L364" s="32"/>
      <c r="M364" s="33">
        <f t="shared" ref="M364:M365" si="46">IF(ISNUMBER($K364),IF(ISNUMBER($G364),ROUND($K364*$G364,2),ROUND($K364*$F364,2)),IF(ISNUMBER($G364),ROUND($I364*$G364,2),ROUND($I364*$F364,2)))</f>
        <v>0</v>
      </c>
      <c r="N364" s="19"/>
    </row>
    <row r="365" spans="1:14" ht="16.5" customHeight="1" x14ac:dyDescent="0.2">
      <c r="A365" s="55" t="s">
        <v>516</v>
      </c>
      <c r="B365" s="21"/>
      <c r="C365" s="56" t="s">
        <v>517</v>
      </c>
      <c r="D365" s="25" t="s">
        <v>112</v>
      </c>
      <c r="E365" s="26"/>
      <c r="F365" s="27"/>
      <c r="G365" s="28"/>
      <c r="H365" s="29">
        <v>0.2</v>
      </c>
      <c r="I365" s="30"/>
      <c r="J365" s="31"/>
      <c r="K365" s="32"/>
      <c r="L365" s="32"/>
      <c r="M365" s="33">
        <f t="shared" si="46"/>
        <v>0</v>
      </c>
      <c r="N365" s="19"/>
    </row>
    <row r="366" spans="1:14" ht="15" customHeight="1" x14ac:dyDescent="0.15">
      <c r="A366" s="87" t="s">
        <v>388</v>
      </c>
      <c r="B366" s="88"/>
      <c r="C366" s="88"/>
      <c r="D366" s="88"/>
      <c r="E366" s="88"/>
      <c r="F366" s="88"/>
      <c r="G366" s="88"/>
      <c r="H366" s="88"/>
      <c r="I366" s="88"/>
      <c r="M366" s="57">
        <f t="shared" ref="M366:M367" si="47">SUM(M$364:M$365)</f>
        <v>0</v>
      </c>
      <c r="N366" s="58"/>
    </row>
    <row r="367" spans="1:14" ht="15" customHeight="1" x14ac:dyDescent="0.15">
      <c r="A367" s="85" t="s">
        <v>518</v>
      </c>
      <c r="B367" s="86"/>
      <c r="C367" s="86"/>
      <c r="D367" s="86"/>
      <c r="E367" s="86"/>
      <c r="F367" s="86"/>
      <c r="G367" s="86"/>
      <c r="H367" s="86"/>
      <c r="I367" s="86"/>
      <c r="M367" s="50">
        <f t="shared" si="47"/>
        <v>0</v>
      </c>
      <c r="N367" s="51"/>
    </row>
    <row r="368" spans="1:14" ht="31.5" customHeight="1" x14ac:dyDescent="0.2">
      <c r="A368" s="23" t="s">
        <v>519</v>
      </c>
      <c r="B368" s="21"/>
      <c r="C368" s="24" t="s">
        <v>520</v>
      </c>
      <c r="D368" s="14"/>
      <c r="E368" s="15"/>
      <c r="F368" s="14"/>
      <c r="G368" s="16"/>
      <c r="H368" s="17"/>
      <c r="I368" s="16"/>
      <c r="J368" s="15"/>
      <c r="K368" s="15"/>
      <c r="L368" s="15"/>
      <c r="M368" s="18"/>
      <c r="N368" s="19"/>
    </row>
    <row r="369" spans="1:14" ht="17.25" customHeight="1" x14ac:dyDescent="0.25">
      <c r="A369" s="47" t="s">
        <v>521</v>
      </c>
      <c r="B369" s="48"/>
      <c r="C369" s="49" t="s">
        <v>522</v>
      </c>
      <c r="D369" s="25" t="s">
        <v>18</v>
      </c>
      <c r="E369" s="26"/>
      <c r="F369" s="27"/>
      <c r="G369" s="28"/>
      <c r="H369" s="29">
        <v>0.2</v>
      </c>
      <c r="I369" s="30"/>
      <c r="J369" s="31"/>
      <c r="K369" s="32"/>
      <c r="L369" s="32"/>
      <c r="M369" s="33">
        <f t="shared" ref="M369:M370" si="48">IF(ISNUMBER($K369),IF(ISNUMBER($G369),ROUND($K369*$G369,2),ROUND($K369*$F369,2)),IF(ISNUMBER($G369),ROUND($I369*$G369,2),ROUND($I369*$F369,2)))</f>
        <v>0</v>
      </c>
      <c r="N369" s="19"/>
    </row>
    <row r="370" spans="1:14" ht="17.25" customHeight="1" x14ac:dyDescent="0.25">
      <c r="A370" s="47" t="s">
        <v>523</v>
      </c>
      <c r="B370" s="48"/>
      <c r="C370" s="49" t="s">
        <v>524</v>
      </c>
      <c r="D370" s="25" t="s">
        <v>18</v>
      </c>
      <c r="E370" s="26"/>
      <c r="F370" s="27"/>
      <c r="G370" s="28"/>
      <c r="H370" s="29">
        <v>0.2</v>
      </c>
      <c r="I370" s="30"/>
      <c r="J370" s="31"/>
      <c r="K370" s="32"/>
      <c r="L370" s="32"/>
      <c r="M370" s="33">
        <f t="shared" si="48"/>
        <v>0</v>
      </c>
      <c r="N370" s="19"/>
    </row>
    <row r="371" spans="1:14" ht="15" customHeight="1" x14ac:dyDescent="0.15">
      <c r="A371" s="85" t="s">
        <v>525</v>
      </c>
      <c r="B371" s="86"/>
      <c r="C371" s="86"/>
      <c r="D371" s="86"/>
      <c r="E371" s="86"/>
      <c r="F371" s="86"/>
      <c r="G371" s="86"/>
      <c r="H371" s="86"/>
      <c r="I371" s="86"/>
      <c r="M371" s="50">
        <f>SUM(M$369:M$370)</f>
        <v>0</v>
      </c>
      <c r="N371" s="51"/>
    </row>
    <row r="372" spans="1:14" ht="31.5" customHeight="1" x14ac:dyDescent="0.2">
      <c r="A372" s="23" t="s">
        <v>526</v>
      </c>
      <c r="B372" s="21"/>
      <c r="C372" s="24" t="s">
        <v>209</v>
      </c>
      <c r="D372" s="14"/>
      <c r="E372" s="15"/>
      <c r="F372" s="14"/>
      <c r="G372" s="16"/>
      <c r="H372" s="17"/>
      <c r="I372" s="16"/>
      <c r="J372" s="15"/>
      <c r="K372" s="15"/>
      <c r="L372" s="15"/>
      <c r="M372" s="18"/>
      <c r="N372" s="19"/>
    </row>
    <row r="373" spans="1:14" ht="17.25" customHeight="1" x14ac:dyDescent="0.25">
      <c r="A373" s="47" t="s">
        <v>527</v>
      </c>
      <c r="B373" s="48"/>
      <c r="C373" s="49" t="s">
        <v>211</v>
      </c>
      <c r="D373" s="25" t="s">
        <v>233</v>
      </c>
      <c r="E373" s="26"/>
      <c r="F373" s="27"/>
      <c r="G373" s="28"/>
      <c r="H373" s="29">
        <v>0.2</v>
      </c>
      <c r="I373" s="30"/>
      <c r="J373" s="31"/>
      <c r="K373" s="32"/>
      <c r="L373" s="32"/>
      <c r="M373" s="33">
        <f>IF(ISNUMBER($K373),IF(ISNUMBER($G373),ROUND($K373*$G373,2),ROUND($K373*$F373,2)),IF(ISNUMBER($G373),ROUND($I373*$G373,2),ROUND($I373*$F373,2)))</f>
        <v>0</v>
      </c>
      <c r="N373" s="19"/>
    </row>
    <row r="374" spans="1:14" ht="20.25" customHeight="1" x14ac:dyDescent="0.15">
      <c r="A374" s="34"/>
      <c r="B374" s="35"/>
      <c r="C374" s="36" t="s">
        <v>528</v>
      </c>
      <c r="D374" s="37"/>
      <c r="E374" s="38"/>
      <c r="F374" s="39"/>
      <c r="G374" s="40"/>
      <c r="H374" s="41"/>
      <c r="I374" s="42"/>
      <c r="J374" s="38"/>
      <c r="K374" s="38"/>
      <c r="L374" s="38"/>
      <c r="M374" s="43"/>
      <c r="N374" s="44"/>
    </row>
    <row r="375" spans="1:14" ht="15" customHeight="1" x14ac:dyDescent="0.15">
      <c r="A375" s="85" t="s">
        <v>213</v>
      </c>
      <c r="B375" s="86"/>
      <c r="C375" s="86"/>
      <c r="D375" s="86"/>
      <c r="E375" s="86"/>
      <c r="F375" s="86"/>
      <c r="G375" s="86"/>
      <c r="H375" s="86"/>
      <c r="I375" s="86"/>
      <c r="M375" s="50">
        <f>M$373</f>
        <v>0</v>
      </c>
      <c r="N375" s="51"/>
    </row>
    <row r="376" spans="1:14" ht="15" customHeight="1" x14ac:dyDescent="0.15">
      <c r="A376" s="89" t="s">
        <v>529</v>
      </c>
      <c r="B376" s="90"/>
      <c r="C376" s="90"/>
      <c r="D376" s="90"/>
      <c r="E376" s="90"/>
      <c r="F376" s="90"/>
      <c r="G376" s="90"/>
      <c r="H376" s="90"/>
      <c r="I376" s="91"/>
      <c r="M376" s="45">
        <f>SUM(M$120:M$121)+SUM(M$124:M$126)+SUM(M$128:M$135)+M$139+SUM(M$141:M$146)+SUM(M$149:M$153)+SUM(M$157:M$172)+SUM(M$175:M$190)+SUM(M$193:M$208)+SUM(M$211:M$226)+SUM(M$229:M$243)+SUM(M$246:M$262)+SUM(M$267:M$268)+SUM(M$271:M$272)+SUM(M$277:M$278)+SUM(M$281:M$282)+SUM(M$285:M$286)+SUM(M$289:M$290)+SUM(M$293:M$294)+SUM(M$299:M$302)+SUM(M$305:M$308)+SUM(M$311:M$314)+SUM(M$317:M$320)+SUM(M$323:M$326)+SUM(M$331:M$333)+SUM(M$336:M$338)+SUM(M$341:M$343)+SUM(M$346:M$348)+SUM(M$351:M$353)+SUM(M$358:M$359)+SUM(M$364:M$365)+SUM(M$369:M$370)+M$373</f>
        <v>0</v>
      </c>
      <c r="N376" s="46"/>
    </row>
    <row r="377" spans="1:14" ht="16.5" customHeight="1" x14ac:dyDescent="0.15">
      <c r="A377" s="106" t="s">
        <v>530</v>
      </c>
      <c r="B377" s="107"/>
      <c r="C377" s="107"/>
      <c r="D377" s="107"/>
      <c r="E377" s="107"/>
      <c r="F377" s="107"/>
      <c r="G377" s="107"/>
      <c r="H377" s="107"/>
      <c r="I377" s="107"/>
      <c r="J377" s="60"/>
      <c r="K377" s="60"/>
      <c r="L377" s="60"/>
      <c r="M377" s="61">
        <f>SUM(M$8:M$9)+SUM(M$11:M$13)+SUM(M$15:M$16)+SUM(M$18:M$21)+M$23+M$26+SUM(M$29:M$41)+SUM(M$44:M$45)+SUM(M$51:M$54)+SUM(M$58:M$59)+SUM(M$64:M$66)+M$70+SUM(M$74:M$75)+SUM(M$78:M$79)+M$84+SUM(M$87:M$91)+SUM(M$93:M$95)+SUM(M$99:M$100)+M$103+M$106+M$109+M$112+M$116+SUM(M$120:M$121)+SUM(M$124:M$126)+SUM(M$128:M$135)+M$139+SUM(M$141:M$146)+SUM(M$149:M$153)+SUM(M$157:M$172)+SUM(M$175:M$190)+SUM(M$193:M$208)+SUM(M$211:M$226)+SUM(M$229:M$243)+SUM(M$246:M$262)+SUM(M$267:M$268)+SUM(M$271:M$272)+SUM(M$277:M$278)+SUM(M$281:M$282)+SUM(M$285:M$286)+SUM(M$289:M$290)+SUM(M$293:M$294)+SUM(M$299:M$302)+SUM(M$305:M$308)+SUM(M$311:M$314)+SUM(M$317:M$320)+SUM(M$323:M$326)+SUM(M$331:M$333)+SUM(M$336:M$338)+SUM(M$341:M$343)+SUM(M$346:M$348)+SUM(M$351:M$353)+SUM(M$358:M$359)+SUM(M$364:M$365)+SUM(M$369:M$370)+M$373</f>
        <v>0</v>
      </c>
      <c r="N377" s="62"/>
    </row>
    <row r="378" spans="1:14" ht="16.5" customHeight="1" x14ac:dyDescent="0.15">
      <c r="A378" s="108" t="s">
        <v>531</v>
      </c>
      <c r="B378" s="109"/>
      <c r="C378" s="109"/>
      <c r="D378" s="109"/>
      <c r="E378" s="109"/>
      <c r="F378" s="109"/>
      <c r="G378" s="109"/>
      <c r="H378" s="109"/>
      <c r="I378" s="109"/>
      <c r="J378" s="60"/>
      <c r="K378" s="60"/>
      <c r="L378" s="60"/>
      <c r="M378" s="63">
        <f>(SUMIF($H$6:$H$376,0.2,$M$6:$M$376))*0.2</f>
        <v>0</v>
      </c>
      <c r="N378" s="62"/>
    </row>
    <row r="379" spans="1:14" ht="16.5" customHeight="1" x14ac:dyDescent="0.15">
      <c r="A379" s="110" t="s">
        <v>532</v>
      </c>
      <c r="B379" s="111"/>
      <c r="C379" s="111"/>
      <c r="D379" s="111"/>
      <c r="E379" s="111"/>
      <c r="F379" s="111"/>
      <c r="G379" s="111"/>
      <c r="H379" s="111"/>
      <c r="I379" s="111"/>
      <c r="J379" s="60"/>
      <c r="K379" s="60"/>
      <c r="L379" s="60"/>
      <c r="M379" s="64">
        <f>SUM(M$377:M$378)</f>
        <v>0</v>
      </c>
      <c r="N379" s="62"/>
    </row>
    <row r="382" spans="1:14" ht="15" customHeight="1" x14ac:dyDescent="0.15">
      <c r="A382" s="115" t="s">
        <v>533</v>
      </c>
      <c r="B382" s="116"/>
      <c r="C382" s="116"/>
      <c r="D382" s="116"/>
      <c r="E382" s="116"/>
      <c r="F382" s="116"/>
      <c r="G382" s="116"/>
      <c r="H382" s="116"/>
      <c r="I382" s="116"/>
      <c r="J382" s="116"/>
      <c r="K382" s="116"/>
      <c r="L382" s="116"/>
      <c r="M382" s="117"/>
      <c r="N382" s="65"/>
    </row>
    <row r="383" spans="1:14" ht="15.75" customHeight="1" x14ac:dyDescent="0.15">
      <c r="A383" s="112" t="s">
        <v>534</v>
      </c>
      <c r="B383" s="113"/>
      <c r="C383" s="113"/>
      <c r="D383" s="113"/>
      <c r="E383" s="113"/>
      <c r="F383" s="113"/>
      <c r="G383" s="113"/>
      <c r="H383" s="113"/>
      <c r="I383" s="113"/>
      <c r="J383" s="113"/>
      <c r="K383" s="113"/>
      <c r="L383" s="113"/>
      <c r="M383" s="114"/>
      <c r="N383" s="66"/>
    </row>
    <row r="384" spans="1:14" ht="30" customHeight="1" x14ac:dyDescent="0.2">
      <c r="A384" s="67" t="s">
        <v>535</v>
      </c>
      <c r="B384" s="68"/>
      <c r="C384" s="69" t="s">
        <v>536</v>
      </c>
      <c r="D384" s="14"/>
      <c r="E384" s="15"/>
      <c r="F384" s="14"/>
      <c r="G384" s="16"/>
      <c r="H384" s="17"/>
      <c r="I384" s="16"/>
      <c r="J384" s="15"/>
      <c r="K384" s="15"/>
      <c r="L384" s="15"/>
      <c r="M384" s="18"/>
      <c r="N384" s="19"/>
    </row>
    <row r="385" spans="1:14" ht="16.5" customHeight="1" x14ac:dyDescent="0.2">
      <c r="A385" s="70" t="s">
        <v>537</v>
      </c>
      <c r="B385" s="71"/>
      <c r="C385" s="72" t="s">
        <v>279</v>
      </c>
      <c r="D385" s="14"/>
      <c r="E385" s="15"/>
      <c r="F385" s="14"/>
      <c r="G385" s="16"/>
      <c r="H385" s="17"/>
      <c r="I385" s="16"/>
      <c r="J385" s="15"/>
      <c r="K385" s="15"/>
      <c r="L385" s="15"/>
      <c r="M385" s="18"/>
      <c r="N385" s="19"/>
    </row>
    <row r="386" spans="1:14" ht="26.25" customHeight="1" x14ac:dyDescent="0.2">
      <c r="A386" s="73" t="s">
        <v>538</v>
      </c>
      <c r="B386" s="74"/>
      <c r="C386" s="75" t="s">
        <v>539</v>
      </c>
      <c r="D386" s="25"/>
      <c r="E386" s="26"/>
      <c r="F386" s="27"/>
      <c r="G386" s="28"/>
      <c r="H386" s="29">
        <v>0.2</v>
      </c>
      <c r="I386" s="30"/>
      <c r="J386" s="31"/>
      <c r="K386" s="32"/>
      <c r="L386" s="32"/>
      <c r="M386" s="33">
        <f t="shared" ref="M386:M387" si="49">IF(ISNUMBER($K386),IF(ISNUMBER($G386),ROUND($K386*$G386,2),ROUND($K386*$F386,2)),IF(ISNUMBER($G386),ROUND($I386*$G386,2),ROUND($I386*$F386,2)))</f>
        <v>0</v>
      </c>
      <c r="N386" s="19"/>
    </row>
    <row r="387" spans="1:14" ht="15.75" customHeight="1" x14ac:dyDescent="0.2">
      <c r="A387" s="73" t="s">
        <v>540</v>
      </c>
      <c r="B387" s="74"/>
      <c r="C387" s="76" t="s">
        <v>286</v>
      </c>
      <c r="D387" s="25" t="s">
        <v>162</v>
      </c>
      <c r="E387" s="52"/>
      <c r="F387" s="53"/>
      <c r="G387" s="54"/>
      <c r="H387" s="29">
        <v>0.2</v>
      </c>
      <c r="I387" s="30"/>
      <c r="J387" s="31"/>
      <c r="K387" s="32"/>
      <c r="L387" s="32"/>
      <c r="M387" s="33">
        <f t="shared" si="49"/>
        <v>0</v>
      </c>
      <c r="N387" s="19"/>
    </row>
    <row r="388" spans="1:14" ht="16.5" customHeight="1" x14ac:dyDescent="0.2">
      <c r="A388" s="70" t="s">
        <v>541</v>
      </c>
      <c r="B388" s="71"/>
      <c r="C388" s="72" t="s">
        <v>315</v>
      </c>
      <c r="D388" s="14"/>
      <c r="E388" s="15"/>
      <c r="F388" s="14"/>
      <c r="G388" s="16"/>
      <c r="H388" s="17"/>
      <c r="I388" s="16"/>
      <c r="J388" s="15"/>
      <c r="K388" s="15"/>
      <c r="L388" s="15"/>
      <c r="M388" s="18"/>
      <c r="N388" s="19"/>
    </row>
    <row r="389" spans="1:14" ht="26.25" customHeight="1" x14ac:dyDescent="0.2">
      <c r="A389" s="73" t="s">
        <v>542</v>
      </c>
      <c r="B389" s="74"/>
      <c r="C389" s="75" t="s">
        <v>539</v>
      </c>
      <c r="D389" s="25"/>
      <c r="E389" s="26"/>
      <c r="F389" s="27"/>
      <c r="G389" s="28"/>
      <c r="H389" s="29">
        <v>0.2</v>
      </c>
      <c r="I389" s="30"/>
      <c r="J389" s="31"/>
      <c r="K389" s="32"/>
      <c r="L389" s="32"/>
      <c r="M389" s="33">
        <f t="shared" ref="M389:M390" si="50">IF(ISNUMBER($K389),IF(ISNUMBER($G389),ROUND($K389*$G389,2),ROUND($K389*$F389,2)),IF(ISNUMBER($G389),ROUND($I389*$G389,2),ROUND($I389*$F389,2)))</f>
        <v>0</v>
      </c>
      <c r="N389" s="19"/>
    </row>
    <row r="390" spans="1:14" ht="15.75" customHeight="1" x14ac:dyDescent="0.2">
      <c r="A390" s="73" t="s">
        <v>543</v>
      </c>
      <c r="B390" s="74"/>
      <c r="C390" s="76" t="s">
        <v>286</v>
      </c>
      <c r="D390" s="25" t="s">
        <v>162</v>
      </c>
      <c r="E390" s="52"/>
      <c r="F390" s="53"/>
      <c r="G390" s="54"/>
      <c r="H390" s="29">
        <v>0.2</v>
      </c>
      <c r="I390" s="30"/>
      <c r="J390" s="31"/>
      <c r="K390" s="32"/>
      <c r="L390" s="32"/>
      <c r="M390" s="33">
        <f t="shared" si="50"/>
        <v>0</v>
      </c>
      <c r="N390" s="19"/>
    </row>
    <row r="391" spans="1:14" ht="16.5" customHeight="1" x14ac:dyDescent="0.2">
      <c r="A391" s="70" t="s">
        <v>544</v>
      </c>
      <c r="B391" s="71"/>
      <c r="C391" s="72" t="s">
        <v>334</v>
      </c>
      <c r="D391" s="14"/>
      <c r="E391" s="15"/>
      <c r="F391" s="14"/>
      <c r="G391" s="16"/>
      <c r="H391" s="17"/>
      <c r="I391" s="16"/>
      <c r="J391" s="15"/>
      <c r="K391" s="15"/>
      <c r="L391" s="15"/>
      <c r="M391" s="18"/>
      <c r="N391" s="19"/>
    </row>
    <row r="392" spans="1:14" ht="26.25" customHeight="1" x14ac:dyDescent="0.2">
      <c r="A392" s="73" t="s">
        <v>545</v>
      </c>
      <c r="B392" s="74"/>
      <c r="C392" s="75" t="s">
        <v>539</v>
      </c>
      <c r="D392" s="25"/>
      <c r="E392" s="26"/>
      <c r="F392" s="27"/>
      <c r="G392" s="28"/>
      <c r="H392" s="29">
        <v>0.2</v>
      </c>
      <c r="I392" s="30"/>
      <c r="J392" s="31"/>
      <c r="K392" s="32"/>
      <c r="L392" s="32"/>
      <c r="M392" s="33">
        <f t="shared" ref="M392:M393" si="51">IF(ISNUMBER($K392),IF(ISNUMBER($G392),ROUND($K392*$G392,2),ROUND($K392*$F392,2)),IF(ISNUMBER($G392),ROUND($I392*$G392,2),ROUND($I392*$F392,2)))</f>
        <v>0</v>
      </c>
      <c r="N392" s="19"/>
    </row>
    <row r="393" spans="1:14" ht="15.75" customHeight="1" x14ac:dyDescent="0.2">
      <c r="A393" s="73" t="s">
        <v>546</v>
      </c>
      <c r="B393" s="74"/>
      <c r="C393" s="76" t="s">
        <v>286</v>
      </c>
      <c r="D393" s="25" t="s">
        <v>162</v>
      </c>
      <c r="E393" s="52"/>
      <c r="F393" s="53"/>
      <c r="G393" s="54"/>
      <c r="H393" s="29">
        <v>0.2</v>
      </c>
      <c r="I393" s="30"/>
      <c r="J393" s="31"/>
      <c r="K393" s="32"/>
      <c r="L393" s="32"/>
      <c r="M393" s="33">
        <f t="shared" si="51"/>
        <v>0</v>
      </c>
      <c r="N393" s="19"/>
    </row>
    <row r="394" spans="1:14" ht="16.5" customHeight="1" x14ac:dyDescent="0.2">
      <c r="A394" s="70" t="s">
        <v>547</v>
      </c>
      <c r="B394" s="71"/>
      <c r="C394" s="72" t="s">
        <v>353</v>
      </c>
      <c r="D394" s="14"/>
      <c r="E394" s="15"/>
      <c r="F394" s="14"/>
      <c r="G394" s="16"/>
      <c r="H394" s="17"/>
      <c r="I394" s="16"/>
      <c r="J394" s="15"/>
      <c r="K394" s="15"/>
      <c r="L394" s="15"/>
      <c r="M394" s="18"/>
      <c r="N394" s="19"/>
    </row>
    <row r="395" spans="1:14" ht="26.25" customHeight="1" x14ac:dyDescent="0.2">
      <c r="A395" s="73" t="s">
        <v>548</v>
      </c>
      <c r="B395" s="74"/>
      <c r="C395" s="75" t="s">
        <v>539</v>
      </c>
      <c r="D395" s="25"/>
      <c r="E395" s="26"/>
      <c r="F395" s="27"/>
      <c r="G395" s="28"/>
      <c r="H395" s="29">
        <v>0.2</v>
      </c>
      <c r="I395" s="30"/>
      <c r="J395" s="31"/>
      <c r="K395" s="32"/>
      <c r="L395" s="32"/>
      <c r="M395" s="33">
        <f t="shared" ref="M395:M396" si="52">IF(ISNUMBER($K395),IF(ISNUMBER($G395),ROUND($K395*$G395,2),ROUND($K395*$F395,2)),IF(ISNUMBER($G395),ROUND($I395*$G395,2),ROUND($I395*$F395,2)))</f>
        <v>0</v>
      </c>
      <c r="N395" s="19"/>
    </row>
    <row r="396" spans="1:14" ht="15.75" customHeight="1" x14ac:dyDescent="0.2">
      <c r="A396" s="73" t="s">
        <v>549</v>
      </c>
      <c r="B396" s="74"/>
      <c r="C396" s="76" t="s">
        <v>286</v>
      </c>
      <c r="D396" s="25" t="s">
        <v>162</v>
      </c>
      <c r="E396" s="52"/>
      <c r="F396" s="53"/>
      <c r="G396" s="54"/>
      <c r="H396" s="29">
        <v>0.2</v>
      </c>
      <c r="I396" s="30"/>
      <c r="J396" s="31"/>
      <c r="K396" s="32"/>
      <c r="L396" s="32"/>
      <c r="M396" s="33">
        <f t="shared" si="52"/>
        <v>0</v>
      </c>
      <c r="N396" s="19"/>
    </row>
    <row r="397" spans="1:14" ht="16.5" customHeight="1" x14ac:dyDescent="0.2">
      <c r="A397" s="70" t="s">
        <v>550</v>
      </c>
      <c r="B397" s="71"/>
      <c r="C397" s="72" t="s">
        <v>372</v>
      </c>
      <c r="D397" s="14"/>
      <c r="E397" s="15"/>
      <c r="F397" s="14"/>
      <c r="G397" s="16"/>
      <c r="H397" s="17"/>
      <c r="I397" s="16"/>
      <c r="J397" s="15"/>
      <c r="K397" s="15"/>
      <c r="L397" s="15"/>
      <c r="M397" s="18"/>
      <c r="N397" s="19"/>
    </row>
    <row r="398" spans="1:14" ht="26.25" customHeight="1" x14ac:dyDescent="0.2">
      <c r="A398" s="73" t="s">
        <v>551</v>
      </c>
      <c r="B398" s="74"/>
      <c r="C398" s="75" t="s">
        <v>539</v>
      </c>
      <c r="D398" s="25"/>
      <c r="E398" s="26"/>
      <c r="F398" s="27"/>
      <c r="G398" s="28"/>
      <c r="H398" s="29">
        <v>0.2</v>
      </c>
      <c r="I398" s="30"/>
      <c r="J398" s="31"/>
      <c r="K398" s="32"/>
      <c r="L398" s="32"/>
      <c r="M398" s="33">
        <f t="shared" ref="M398:M399" si="53">IF(ISNUMBER($K398),IF(ISNUMBER($G398),ROUND($K398*$G398,2),ROUND($K398*$F398,2)),IF(ISNUMBER($G398),ROUND($I398*$G398,2),ROUND($I398*$F398,2)))</f>
        <v>0</v>
      </c>
      <c r="N398" s="19"/>
    </row>
    <row r="399" spans="1:14" ht="15.75" customHeight="1" x14ac:dyDescent="0.2">
      <c r="A399" s="73" t="s">
        <v>552</v>
      </c>
      <c r="B399" s="74"/>
      <c r="C399" s="76" t="s">
        <v>286</v>
      </c>
      <c r="D399" s="25" t="s">
        <v>162</v>
      </c>
      <c r="E399" s="52"/>
      <c r="F399" s="53"/>
      <c r="G399" s="54"/>
      <c r="H399" s="29">
        <v>0.2</v>
      </c>
      <c r="I399" s="30"/>
      <c r="J399" s="31"/>
      <c r="K399" s="32"/>
      <c r="L399" s="32"/>
      <c r="M399" s="33">
        <f t="shared" si="53"/>
        <v>0</v>
      </c>
      <c r="N399" s="19"/>
    </row>
    <row r="400" spans="1:14" ht="15" customHeight="1" x14ac:dyDescent="0.15">
      <c r="A400" s="124" t="s">
        <v>553</v>
      </c>
      <c r="B400" s="125"/>
      <c r="C400" s="125"/>
      <c r="D400" s="125"/>
      <c r="E400" s="125"/>
      <c r="F400" s="125"/>
      <c r="G400" s="125"/>
      <c r="H400" s="125"/>
      <c r="I400" s="125"/>
      <c r="J400" s="77"/>
      <c r="K400" s="77"/>
      <c r="L400" s="77"/>
      <c r="M400" s="78">
        <f>SUM(M$383:M$399)</f>
        <v>0</v>
      </c>
      <c r="N400" s="79"/>
    </row>
    <row r="401" spans="1:14" ht="16.5" customHeight="1" x14ac:dyDescent="0.15">
      <c r="A401" s="122" t="s">
        <v>554</v>
      </c>
      <c r="B401" s="123"/>
      <c r="C401" s="123"/>
      <c r="D401" s="123"/>
      <c r="E401" s="123"/>
      <c r="F401" s="123"/>
      <c r="G401" s="123"/>
      <c r="H401" s="123"/>
      <c r="I401" s="123"/>
      <c r="J401" s="80"/>
      <c r="K401" s="80"/>
      <c r="L401" s="80"/>
      <c r="M401" s="81">
        <f>SUM(M$386:M$387)+SUM(M$389:M$390)+SUM(M$392:M$393)+SUM(M$395:M$396)+SUM(M$398:M$399)</f>
        <v>0</v>
      </c>
      <c r="N401" s="82"/>
    </row>
    <row r="402" spans="1:14" ht="16.5" customHeight="1" x14ac:dyDescent="0.15">
      <c r="A402" s="120" t="s">
        <v>555</v>
      </c>
      <c r="B402" s="121"/>
      <c r="C402" s="121"/>
      <c r="D402" s="121"/>
      <c r="E402" s="121"/>
      <c r="F402" s="121"/>
      <c r="G402" s="121"/>
      <c r="H402" s="121"/>
      <c r="I402" s="121"/>
      <c r="J402" s="80"/>
      <c r="K402" s="80"/>
      <c r="L402" s="80"/>
      <c r="M402" s="83">
        <f>(SUMIF($H$383:$H$400,0.2,$M$383:$M$400))*0.2</f>
        <v>0</v>
      </c>
      <c r="N402" s="82"/>
    </row>
    <row r="403" spans="1:14" ht="16.5" customHeight="1" x14ac:dyDescent="0.15">
      <c r="A403" s="118" t="s">
        <v>556</v>
      </c>
      <c r="B403" s="119"/>
      <c r="C403" s="119"/>
      <c r="D403" s="119"/>
      <c r="E403" s="119"/>
      <c r="F403" s="119"/>
      <c r="G403" s="119"/>
      <c r="H403" s="119"/>
      <c r="I403" s="119"/>
      <c r="J403" s="80"/>
      <c r="K403" s="80"/>
      <c r="L403" s="80"/>
      <c r="M403" s="84">
        <f>SUM(M$401:M$402)</f>
        <v>0</v>
      </c>
      <c r="N403" s="82"/>
    </row>
  </sheetData>
  <mergeCells count="78">
    <mergeCell ref="A379:I379"/>
    <mergeCell ref="A355:I355"/>
    <mergeCell ref="A383:M383"/>
    <mergeCell ref="A382:M382"/>
    <mergeCell ref="A403:I403"/>
    <mergeCell ref="A402:I402"/>
    <mergeCell ref="A401:I401"/>
    <mergeCell ref="A400:I400"/>
    <mergeCell ref="A371:I371"/>
    <mergeCell ref="A375:I375"/>
    <mergeCell ref="A376:I376"/>
    <mergeCell ref="A377:I377"/>
    <mergeCell ref="A378:I378"/>
    <mergeCell ref="A354:I354"/>
    <mergeCell ref="A360:I360"/>
    <mergeCell ref="A361:I361"/>
    <mergeCell ref="A366:I366"/>
    <mergeCell ref="A367:I367"/>
    <mergeCell ref="A328:I328"/>
    <mergeCell ref="A334:I334"/>
    <mergeCell ref="A339:I339"/>
    <mergeCell ref="A344:I344"/>
    <mergeCell ref="A349:I349"/>
    <mergeCell ref="A303:I303"/>
    <mergeCell ref="A309:I309"/>
    <mergeCell ref="A315:I315"/>
    <mergeCell ref="A321:I321"/>
    <mergeCell ref="A327:I327"/>
    <mergeCell ref="A76:I76"/>
    <mergeCell ref="A80:I80"/>
    <mergeCell ref="A81:I81"/>
    <mergeCell ref="A82:I82"/>
    <mergeCell ref="A92:I92"/>
    <mergeCell ref="A60:I60"/>
    <mergeCell ref="A61:I61"/>
    <mergeCell ref="A67:I67"/>
    <mergeCell ref="A68:I68"/>
    <mergeCell ref="A71:I71"/>
    <mergeCell ref="A27:I27"/>
    <mergeCell ref="A42:I42"/>
    <mergeCell ref="A46:I46"/>
    <mergeCell ref="A47:I47"/>
    <mergeCell ref="A55:I55"/>
    <mergeCell ref="A1:M1"/>
    <mergeCell ref="A2:M2"/>
    <mergeCell ref="A3:M3"/>
    <mergeCell ref="D4:M4"/>
    <mergeCell ref="A22:I22"/>
    <mergeCell ref="A283:I283"/>
    <mergeCell ref="A287:I287"/>
    <mergeCell ref="A291:I291"/>
    <mergeCell ref="A295:I295"/>
    <mergeCell ref="A296:I296"/>
    <mergeCell ref="A264:I264"/>
    <mergeCell ref="A269:I269"/>
    <mergeCell ref="A273:I273"/>
    <mergeCell ref="A274:I274"/>
    <mergeCell ref="A279:I279"/>
    <mergeCell ref="A191:I191"/>
    <mergeCell ref="A209:I209"/>
    <mergeCell ref="A227:I227"/>
    <mergeCell ref="A244:I244"/>
    <mergeCell ref="A263:I263"/>
    <mergeCell ref="A136:I136"/>
    <mergeCell ref="A140:I140"/>
    <mergeCell ref="A147:I147"/>
    <mergeCell ref="A154:I154"/>
    <mergeCell ref="A173:I173"/>
    <mergeCell ref="A113:I113"/>
    <mergeCell ref="A114:I114"/>
    <mergeCell ref="A117:I117"/>
    <mergeCell ref="A118:I118"/>
    <mergeCell ref="A127:I127"/>
    <mergeCell ref="A96:I96"/>
    <mergeCell ref="A101:I101"/>
    <mergeCell ref="A104:I104"/>
    <mergeCell ref="A107:I107"/>
    <mergeCell ref="A110:I110"/>
  </mergeCells>
  <printOptions horizontalCentered="1"/>
  <pageMargins left="0.40625" right="0.40625" top="0.40625" bottom="0.82291669999999995" header="0.2083333" footer="0.2083333"/>
  <pageSetup paperSize="9" scale="79" useFirstPageNumber="1"/>
  <headerFooter>
    <oddFooter>&amp;L&amp;"Microsoft Sans Serif"&amp;8&amp;",Regular"&amp;",Regular"&amp;"Calibri"&amp;9&amp;",Regular"&amp;",Regular"I2D Conseils
14, rue Joseph Fourier
49070 BEAUCOUZE
&amp;R&amp;"Calibri"&amp;9&amp;",Regular"&amp;",Regular"&amp;P/ &amp;N</oddFooter>
  </headerFooter>
  <rowBreaks count="1" manualBreakCount="1">
    <brk id="381" man="1"/>
  </rowBreaks>
  <ignoredErrors>
    <ignoredError sqref="A1:N403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6  PLOMBERIE – CHAUFFAG</vt:lpstr>
      <vt:lpstr>'LOT 6  PLOMBERIE – CHAUFFAG'!Impression_des_titres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WINDOWS10</dc:creator>
  <cp:lastModifiedBy>WINDOWS10-MP</cp:lastModifiedBy>
  <dcterms:created xsi:type="dcterms:W3CDTF">2025-11-05T17:47:57Z</dcterms:created>
  <dcterms:modified xsi:type="dcterms:W3CDTF">2025-11-05T17:47:57Z</dcterms:modified>
</cp:coreProperties>
</file>